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TABLO" sheetId="1" r:id="rId1"/>
    <sheet name="ÖRNEK" sheetId="3" r:id="rId2"/>
  </sheets>
  <definedNames>
    <definedName name="_xlnm.Print_Area" localSheetId="1">ÖRNEK!$A$1:$K$56</definedName>
    <definedName name="_xlnm.Print_Area" localSheetId="0">TABLO!$A$1:$K$126</definedName>
  </definedNames>
  <calcPr calcId="152511"/>
</workbook>
</file>

<file path=xl/calcChain.xml><?xml version="1.0" encoding="utf-8"?>
<calcChain xmlns="http://schemas.openxmlformats.org/spreadsheetml/2006/main">
  <c r="G14" i="3" l="1"/>
  <c r="J14" i="3" s="1"/>
  <c r="K33" i="3" l="1"/>
  <c r="G32" i="3"/>
  <c r="J32" i="3" s="1"/>
  <c r="K31" i="3"/>
  <c r="G30" i="3"/>
  <c r="J30" i="3" s="1"/>
  <c r="K29" i="3"/>
  <c r="G28" i="3"/>
  <c r="J28" i="3" s="1"/>
  <c r="K27" i="3"/>
  <c r="G26" i="3"/>
  <c r="J26" i="3" s="1"/>
  <c r="J27" i="3" s="1"/>
  <c r="K25" i="3"/>
  <c r="G24" i="3"/>
  <c r="J24" i="3" s="1"/>
  <c r="G23" i="3"/>
  <c r="J23" i="3" s="1"/>
  <c r="K22" i="3"/>
  <c r="G21" i="3"/>
  <c r="J21" i="3" s="1"/>
  <c r="K20" i="3"/>
  <c r="G19" i="3"/>
  <c r="J19" i="3" s="1"/>
  <c r="K18" i="3"/>
  <c r="G17" i="3"/>
  <c r="J17" i="3" s="1"/>
  <c r="K16" i="3"/>
  <c r="G15" i="3"/>
  <c r="J15" i="3" s="1"/>
  <c r="J16" i="3" s="1"/>
  <c r="K13" i="3"/>
  <c r="G12" i="3"/>
  <c r="J12" i="3" s="1"/>
  <c r="G11" i="3"/>
  <c r="J11" i="3" s="1"/>
  <c r="G10" i="3"/>
  <c r="J10" i="3" s="1"/>
  <c r="K9" i="3"/>
  <c r="G8" i="3"/>
  <c r="J8" i="3" s="1"/>
  <c r="G7" i="3"/>
  <c r="J7" i="3" s="1"/>
  <c r="K103" i="1"/>
  <c r="J102" i="1"/>
  <c r="G102" i="1"/>
  <c r="J101" i="1"/>
  <c r="G101" i="1"/>
  <c r="J100" i="1"/>
  <c r="G100" i="1"/>
  <c r="J99" i="1"/>
  <c r="G99" i="1"/>
  <c r="J98" i="1"/>
  <c r="G98" i="1"/>
  <c r="J97" i="1"/>
  <c r="G97" i="1"/>
  <c r="J96" i="1"/>
  <c r="G96" i="1"/>
  <c r="J95" i="1"/>
  <c r="G95" i="1"/>
  <c r="J94" i="1"/>
  <c r="G94" i="1"/>
  <c r="K93" i="1"/>
  <c r="J92" i="1"/>
  <c r="G92" i="1"/>
  <c r="J91" i="1"/>
  <c r="G91" i="1"/>
  <c r="J90" i="1"/>
  <c r="G90" i="1"/>
  <c r="K89" i="1"/>
  <c r="J88" i="1"/>
  <c r="G88" i="1"/>
  <c r="J87" i="1"/>
  <c r="G87" i="1"/>
  <c r="J86" i="1"/>
  <c r="G86" i="1"/>
  <c r="J85" i="1"/>
  <c r="G85" i="1"/>
  <c r="J84" i="1"/>
  <c r="G84" i="1"/>
  <c r="J83" i="1"/>
  <c r="G83" i="1"/>
  <c r="K82" i="1"/>
  <c r="K106" i="1" s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K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K62" i="1"/>
  <c r="J61" i="1"/>
  <c r="G61" i="1"/>
  <c r="J60" i="1"/>
  <c r="G60" i="1"/>
  <c r="K59" i="1"/>
  <c r="J58" i="1"/>
  <c r="G58" i="1"/>
  <c r="J57" i="1"/>
  <c r="G57" i="1"/>
  <c r="J56" i="1"/>
  <c r="G56" i="1"/>
  <c r="J55" i="1"/>
  <c r="G55" i="1"/>
  <c r="K54" i="1"/>
  <c r="J53" i="1"/>
  <c r="G53" i="1"/>
  <c r="J52" i="1"/>
  <c r="G52" i="1"/>
  <c r="J51" i="1"/>
  <c r="G51" i="1"/>
  <c r="J50" i="1"/>
  <c r="G50" i="1"/>
  <c r="K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K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K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  <c r="C119" i="1" l="1"/>
  <c r="B119" i="1"/>
  <c r="J103" i="1"/>
  <c r="J93" i="1"/>
  <c r="C118" i="1"/>
  <c r="B118" i="1"/>
  <c r="C117" i="1"/>
  <c r="B117" i="1"/>
  <c r="J89" i="1"/>
  <c r="C116" i="1"/>
  <c r="J82" i="1"/>
  <c r="B116" i="1"/>
  <c r="B115" i="1"/>
  <c r="C115" i="1"/>
  <c r="J71" i="1"/>
  <c r="B114" i="1"/>
  <c r="C114" i="1"/>
  <c r="J62" i="1"/>
  <c r="C113" i="1"/>
  <c r="B113" i="1"/>
  <c r="J59" i="1"/>
  <c r="J54" i="1"/>
  <c r="B112" i="1"/>
  <c r="C112" i="1"/>
  <c r="C111" i="1"/>
  <c r="B111" i="1"/>
  <c r="J49" i="1"/>
  <c r="C110" i="1"/>
  <c r="B110" i="1"/>
  <c r="J37" i="1"/>
  <c r="C109" i="1"/>
  <c r="J15" i="1"/>
  <c r="B109" i="1"/>
  <c r="K36" i="3"/>
  <c r="C39" i="3"/>
  <c r="J22" i="3"/>
  <c r="C40" i="3"/>
  <c r="C41" i="3"/>
  <c r="C43" i="3"/>
  <c r="J18" i="3"/>
  <c r="C45" i="3"/>
  <c r="C47" i="3"/>
  <c r="J29" i="3"/>
  <c r="B47" i="3"/>
  <c r="C49" i="3"/>
  <c r="J33" i="3"/>
  <c r="B49" i="3"/>
  <c r="J31" i="3"/>
  <c r="C48" i="3"/>
  <c r="B48" i="3"/>
  <c r="B40" i="3"/>
  <c r="B42" i="3"/>
  <c r="B44" i="3"/>
  <c r="B46" i="3"/>
  <c r="J9" i="3"/>
  <c r="J13" i="3"/>
  <c r="J20" i="3"/>
  <c r="J25" i="3"/>
  <c r="C42" i="3"/>
  <c r="C44" i="3"/>
  <c r="C46" i="3"/>
  <c r="B39" i="3"/>
  <c r="B41" i="3"/>
  <c r="B43" i="3"/>
  <c r="B45" i="3"/>
  <c r="B120" i="1" l="1"/>
  <c r="J106" i="1"/>
  <c r="C120" i="1"/>
  <c r="J36" i="3"/>
  <c r="C50" i="3"/>
  <c r="B50" i="3"/>
</calcChain>
</file>

<file path=xl/sharedStrings.xml><?xml version="1.0" encoding="utf-8"?>
<sst xmlns="http://schemas.openxmlformats.org/spreadsheetml/2006/main" count="402" uniqueCount="192">
  <si>
    <t>FAALİYET TÜRÜ</t>
  </si>
  <si>
    <t>ALT FAALİYET</t>
  </si>
  <si>
    <t>DETAY</t>
  </si>
  <si>
    <t>FAALİYETİN KÜNYESİ</t>
  </si>
  <si>
    <t>Ulusal Destekli sonuçlamdırılmış proje</t>
  </si>
  <si>
    <t>(1)PROJE</t>
  </si>
  <si>
    <t>(7)ATIF</t>
  </si>
  <si>
    <t>PROJE TOPLAM</t>
  </si>
  <si>
    <t>YAYIN TOPLAM</t>
  </si>
  <si>
    <t>ATIF TOPLAM</t>
  </si>
  <si>
    <t>ELDE EDİLEN PUAN</t>
  </si>
  <si>
    <t>GEÇERLİ PUAN</t>
  </si>
  <si>
    <t>(9)ÖDÜL</t>
  </si>
  <si>
    <t>ÖDÜL TOPLAMI</t>
  </si>
  <si>
    <t>Alanında ulusal veya Uluslar arası tescillenmiş patent</t>
  </si>
  <si>
    <t>(6)PATENT</t>
  </si>
  <si>
    <t>PATENT TOPLAM</t>
  </si>
  <si>
    <t>TEŞVİK  % ORANI</t>
  </si>
  <si>
    <t>(4)TASARIM</t>
  </si>
  <si>
    <t>TASARIM TOPLAM</t>
  </si>
  <si>
    <t>(5)SERGİ</t>
  </si>
  <si>
    <t>Özgün Kişisel etkinlik</t>
  </si>
  <si>
    <t>Ulusal</t>
  </si>
  <si>
    <t>SERGİ TOPLAM</t>
  </si>
  <si>
    <t>Öğretim Elemanının Adı Soyadı - İmzası-Tarih</t>
  </si>
  <si>
    <t>Ulusal Destekli sonuçlandırılmış proje</t>
  </si>
  <si>
    <t>FAALİYET OLMAYAN SATIRLAR SİLİNEREK TABLO DAHA SADE HALE GETİRİLEBİLİR.</t>
  </si>
  <si>
    <t xml:space="preserve">SATIR EKLEMEK İHTİYACI OLURSA TÜM SATIRI EKLEME VEYA KOPYALAMA YAPINIZ.  </t>
  </si>
  <si>
    <t>TEK BİR HÜCRE EKLENMESİNDE FORMÜLLER BOZULABİLİR.</t>
  </si>
  <si>
    <t>Ulusalararası Destekli sonuçlandırılmış proje</t>
  </si>
  <si>
    <t>Dünya Bankası, Avrupa Birliği ve Avrupa Konseyi tarafından desteklenmiş proje (Yalnızca Ar-Ge niteliğindeki projeler)</t>
  </si>
  <si>
    <t>Diğer uluslararası özel veya resmi kurum ve kuruluşlar tarafından desteklenmiş proje (Yalnızca Ar-Ge niteliğindeki projeler)</t>
  </si>
  <si>
    <t>TÜBA ve TÜBİTAK destekli proje</t>
  </si>
  <si>
    <t>Bakanlık destekli proje (Yalnızca Ar-Ge niteliğindeki projeler)</t>
  </si>
  <si>
    <t>Sanayi Tezleri Programı (SAN- TEZ) projesi</t>
  </si>
  <si>
    <t>Diğer kamu kuruluşları (Yükseköğretim kurumlan hariç) tarafından desteklenmiş projeler (Yalnızca Ar-Ge niteliğindeki projeler)</t>
  </si>
  <si>
    <t>Yükseköğretim kurumları tarafından desteklenmiş bilimsel araştırma projesi (Yalnızca Ar-Ge niteliğindeki Projeler)</t>
  </si>
  <si>
    <t>Özel kuruluşlar (Ar-Ge, yenilik ve özgün tasarım projeleri)</t>
  </si>
  <si>
    <t>(2)YAYIN</t>
  </si>
  <si>
    <t>Bilimsel (Tez hariç) kitap</t>
  </si>
  <si>
    <t>Alanında uluslararası yayımlanan bilimsel kitap</t>
  </si>
  <si>
    <t>Alanında ulusal yayımlanan bilimsel kitap</t>
  </si>
  <si>
    <t>Ders kitabı</t>
  </si>
  <si>
    <t>Alanında uluslararası yayımlanan ders kitabı</t>
  </si>
  <si>
    <t>Alanında ulusal yayımlanan ders kitabı</t>
  </si>
  <si>
    <t>Kitap bölümü</t>
  </si>
  <si>
    <t>Alanında uluslararası yayımlanan kitap bölümü</t>
  </si>
  <si>
    <t>Alanında ulusal yayımlanan kitap bölümü</t>
  </si>
  <si>
    <t>Kitap tercümesi</t>
  </si>
  <si>
    <t>Alanında yayımlanmış tam kitap çevirisi</t>
  </si>
  <si>
    <t>Alanında yayımlanmış kitap bölümü çevirisi</t>
  </si>
  <si>
    <t>Ansiklopedi konu / madde yazarı</t>
  </si>
  <si>
    <t>Alanında uluslararası yayımlanan ansiklopedi konusu/maddesi</t>
  </si>
  <si>
    <t>Alanında ulusal yayımlanan ansiklopedi konusu/maddesi</t>
  </si>
  <si>
    <t>Özgün / derleme makale</t>
  </si>
  <si>
    <t>SSCI, SCI-Exp, AHCI kapsamındaki dergilerde yayımlanan tam makale</t>
  </si>
  <si>
    <t>ESCI kapsamındaki dergilerde yayımlanan tam makale</t>
  </si>
  <si>
    <t>SSCI, SCI-Exp, AHCI, ESCI dışındaki alan endekslerindeki dergilerde yayımlanan tam makale</t>
  </si>
  <si>
    <t>Diğer hakemli ulusal veya uluslararası dergilerde yayımlanan tam makale</t>
  </si>
  <si>
    <t>Diğer (Teknik not, kısa makale, yorum, vaka takdimi, editöre mektup, özet, kitap kritiği, araştırma notu)</t>
  </si>
  <si>
    <t>SSCI, SCI-Exp, AHCI kapsamındaki dergilerde yayımlanan makale</t>
  </si>
  <si>
    <t>ESCI kapsamındaki dergilerde yayımlanan makale</t>
  </si>
  <si>
    <t>SSCI, SCI-Exp, AHCI, ESCI dışındaki alan endekslerinde yayımlanan makale</t>
  </si>
  <si>
    <t>Uluslararası boyutta performansa dayalı yayımlanmış ses ve/veya görüntü kaydı bulunmak</t>
  </si>
  <si>
    <t>Özgün kişisel kayıt</t>
  </si>
  <si>
    <t>Karma kayıt</t>
  </si>
  <si>
    <t>Ulusal boyutta performansa dayalı yayımlanmış ses ve/veya görüntü kaydı bulunmak</t>
  </si>
  <si>
    <t xml:space="preserve">(3)EDİTÖRLÜK / HAKEMLİK </t>
  </si>
  <si>
    <t>EDİTÖRLÜK / HAKEMLİK TOPLAM</t>
  </si>
  <si>
    <t>Kitapta editörlük</t>
  </si>
  <si>
    <t>Bildiri kitabı editörlüğü</t>
  </si>
  <si>
    <t>Dergi editörlüğü</t>
  </si>
  <si>
    <t>Hakemlik</t>
  </si>
  <si>
    <t>Alanında uluslararası yayımlanan kitap editörlüğü</t>
  </si>
  <si>
    <t>Alanında ulusal yayımlanan kitap editörlüğü</t>
  </si>
  <si>
    <t>Uluslararası kongre veya sempozyum bildiri kitabı editörlüğü</t>
  </si>
  <si>
    <t>Ulusal kongre veya sempozyum bildiri kitabı editörlüğü</t>
  </si>
  <si>
    <t>SSCI, SCI-Exp, AHCI kapsamındaki dergilerde editörlük</t>
  </si>
  <si>
    <t>SSCI, SCI-Exp, AHCI, ESCI dışındaki alan endekslerindeki dergilerde editörlük</t>
  </si>
  <si>
    <t>ESCI kapsamındaki dergilerde editörlük</t>
  </si>
  <si>
    <t>SSCI, SCI-Exp, AHCI kapsamındaki dergilerde hakemlik</t>
  </si>
  <si>
    <t>ESCI kapsamındaki dergilerde hakemlik</t>
  </si>
  <si>
    <t>SSCI, SCI-Exp, AHCI, ESCI dışındaki alan endekslerindeki dergilerde hakemlik</t>
  </si>
  <si>
    <t>Diğer hakemli ulusal veya uluslararası dergilerde hakemlik</t>
  </si>
  <si>
    <t>Sanatsal tasarım (Bina, çevre, eser, yayın, mekân,obje, medya çalışması)</t>
  </si>
  <si>
    <t>Proje yarışmalarında alınan ödül (ilk 3 derece)</t>
  </si>
  <si>
    <t>Faydalı eser/obje</t>
  </si>
  <si>
    <t>Kamu kurumları ile özel hukuk tüzel kişileri bünyesinde uygulanmış</t>
  </si>
  <si>
    <t xml:space="preserve">Ulusal </t>
  </si>
  <si>
    <t>Uluslararası</t>
  </si>
  <si>
    <t>TSE/TPE tarafından tescillenmiş</t>
  </si>
  <si>
    <t>Karma etkinlik</t>
  </si>
  <si>
    <t>Davetli/yarışmalı uluslararası</t>
  </si>
  <si>
    <t>Davetli/yarışmalı ulusal</t>
  </si>
  <si>
    <t>Alanında ulusal veya Ulusal tescillenmiş patent</t>
  </si>
  <si>
    <t>Öğretim elemanının yazar olarak yer almadığı uluslararası kitaplarda, öğretim elemanının eserlerine yapılan kaynakçadaki farklı eserlerine yapılan her bir atıf</t>
  </si>
  <si>
    <t>Öğretim elemanının yazar olarak yer almadığı ulusal kitaplarda, öğretim elemanının eserlerine yapılan kaynakçadaki farklı eserlerine yapılan her bir atıf</t>
  </si>
  <si>
    <t>SSCI, SCI-Exp, AHCI tarafından taranan dergilerde, öğretim elemanının yazar olarak yer almadığı makalelerde, öğretim elemanının eserlerine yapılan kaynakçadaki farklı eserlerine yapılan her bir atıf</t>
  </si>
  <si>
    <t>SSCI, SCI-Exp, AHCI, ESCI dışındaki uluslararası dergilerde, öğretim elemanının yazar olarak yer almadığı makalelerde, öğretim elemanının eserlerine yapılan kaynakçadaki farklı eserlerine yapılan her bir atıf</t>
  </si>
  <si>
    <t>ESCI tarafından taranan dergilerde, öğretim elemanının yazar olarak yer almadığı makalelerde, öğretim elemanının eserlerine yapılan kaynakçadaki farklı eserlerine yapılan her bir atıf</t>
  </si>
  <si>
    <t>Hakemli ulusal dergilerdeki, öğretim elemanının yazar olarak yer almadığı makalelerde, öğretim elemanının eserlerine yapılan kaynakçadaki her bir atıf</t>
  </si>
  <si>
    <t>Bestecinin kendisinin yer almadığı uluslararası konserde eserinin seslendirilmesi</t>
  </si>
  <si>
    <t xml:space="preserve">Mahkeme kararlarında bilimsel yayınlara yapılan atıf
</t>
  </si>
  <si>
    <t xml:space="preserve">(8)BİLDİRİ </t>
  </si>
  <si>
    <t>BİLDİRİ TOPLAM</t>
  </si>
  <si>
    <t>Uluslararası kongre ve sempozyumlarda davetli ana konuşmacı olarak yer almak</t>
  </si>
  <si>
    <t>Uluslararası kongre ve sempozyumlarda davetli olarak sunulan bildiri</t>
  </si>
  <si>
    <t>Uluslararası kongre ve sempozyumlarda sözlü olarak sunulan ve tam metin olarak yayımlanan bildiri</t>
  </si>
  <si>
    <t>Uluslararası kongre ve sempozyumlarda poster olarak sunulan ve yayımlanan bildiri</t>
  </si>
  <si>
    <t>Uluslararası kongre ve sempozyumlarda sözlü olarak sunulan ve özet metin olarak yayımlanan bildiri</t>
  </si>
  <si>
    <t>Ulusal kongre ve sempozyumlarda davetli olarak sunulan bildiri</t>
  </si>
  <si>
    <t>Ulusal kongre ve sempozyumlarda sözlü olarak sunulan ve tam metin olarak yayımlanan bildiri</t>
  </si>
  <si>
    <t>Ulusal kongre ve sempozyumlarda poster olarak sunulan ve yayımlanan bildiri</t>
  </si>
  <si>
    <t>Ulusal kongre ve sempozyumlarda sözlü olarak sunulan ve özet metin olarak yayımlanan bildiri</t>
  </si>
  <si>
    <t>Ulusal kongre ve sempozyumlarda davetli ana konuşmacı olarak yer almak</t>
  </si>
  <si>
    <t>TÜBA veya TÜBİTAK’tan alınan bilim ödülü</t>
  </si>
  <si>
    <t>Alanında yurtdışı kurum veya kuruluşlardan alınan bilim ödülü</t>
  </si>
  <si>
    <t>Alanında yurtiçi kamu kurum ve kuruluşlarından alınan bilim ödülü</t>
  </si>
  <si>
    <t>Uluslararası kongre, kurultay, sempozyum, konferans ve festival gibi etkinliklerin bilim ve/veya sanal kurulu tarafından verilen ödül (adına belge düzenlenen öğretim elemanı başvurabilir)</t>
  </si>
  <si>
    <t>Ulusal kongre, kurultay, sempozyum, konferans ve festival gibi etkinliklerin bilim ve/veya sanal kurulu tarafından verilen ödül (adına belge düzenlenen öğretim elemanı başvurabilir)</t>
  </si>
  <si>
    <t>Alanında özel kurum ve kuruluşlar tarafından verilen ödül</t>
  </si>
  <si>
    <t>(10)LİSANSÜSTÜ TEZ/PROJE YÖNETİCİLİĞİ</t>
  </si>
  <si>
    <t>LİSANSÜSTÜ TEZ/PROJE YÖNETİCİLİĞİ TOPLAMI</t>
  </si>
  <si>
    <t>Tamamlanmış doktora tezi</t>
  </si>
  <si>
    <t>Tamamlanmış yüksek lisans tezi</t>
  </si>
  <si>
    <t>Tamamlanmış yüksek lisans projesi</t>
  </si>
  <si>
    <t>(11)DAÜ VE  TOPLUMA HİZMET</t>
  </si>
  <si>
    <t>DAÜ VE  TOPLUMA HİZMET TOPLAM</t>
  </si>
  <si>
    <t xml:space="preserve">DAÜ’ye hizmet </t>
  </si>
  <si>
    <t xml:space="preserve">Topluma hizmet </t>
  </si>
  <si>
    <t>Kuruluş ve Geliştirme Etkinlikleri: DAÜ içerisinde yeni bir birimin oluşturulmasında görevlendirilmek</t>
  </si>
  <si>
    <t>Üniversite çalışanlarına verilecek hizmet içi eğitim ve/veya seminer etkinlikleri</t>
  </si>
  <si>
    <t>Üniversite için üretilmiş tasarım ve planlama çalışmaları</t>
  </si>
  <si>
    <t>Laboratuvar kurma: Bir ders veya araştırma laboratuvarını kurmak</t>
  </si>
  <si>
    <t>Eğitim Etkinlikleri: Devlete ait birimlerde ve/veya sivil toplum örgütleri bünyesinde çalışanlara verilecek hizmet içi eğitim etkinlikleri; yapılacak terfi, seçme, sıralama ve yarışma sınavı hazırlığı ve/veya değerlendirme etkinlikleri</t>
  </si>
  <si>
    <t>Bilgilendirme: Kendi alanında toplumu bilgilendirme amacı ile yazılı ve/veya görsel basında yayımlanan etkinlikler</t>
  </si>
  <si>
    <t>Bilirkişi raporu / hizmeti Kendi alanında kuruluşlarca talep edilen konularda hazırlanan her bilirkişi raporu / hizmeti</t>
  </si>
  <si>
    <t>Kendi alanında ilgili kurum ya da kuruluşlara Danışmanlık yapmak</t>
  </si>
  <si>
    <t>Kendi alanında ilgili kurum ya da kuruluşlarda yönetim kurulu üyeliği</t>
  </si>
  <si>
    <t>FAALİYET TEŞVİK PUANI</t>
  </si>
  <si>
    <t>TOPLAM FAALİYET PUANI</t>
  </si>
  <si>
    <t>Puan:</t>
  </si>
  <si>
    <t>AKADEMİK TEŞVİK ÖDÜLÜ FAALİYET ve PUAN TABLOSU</t>
  </si>
  <si>
    <t>FAALİYET KATSAYISI (0-1)</t>
  </si>
  <si>
    <t xml:space="preserve">Yayın ve Bildiri </t>
  </si>
  <si>
    <t>Proje</t>
  </si>
  <si>
    <t>Yürütücü (1), Araştırmacı/danışman öğretim üyesi (0.8), öğretim görevlisi (0.7), okutman (0.7), uzman (0.7)</t>
  </si>
  <si>
    <t>Atıf:</t>
  </si>
  <si>
    <t>Her bir atıf için (1)</t>
  </si>
  <si>
    <t>FAALİYET KATSAYISI*:</t>
  </si>
  <si>
    <t>*</t>
  </si>
  <si>
    <t>Ayrıntılar için Araştırmacı Teşvik İlkeleri'ne bakınız.</t>
  </si>
  <si>
    <t>Diğer:</t>
  </si>
  <si>
    <t>Özel paylaşım oranı olmayan etkinlikler için (Tez yöneticiliği, patent vb)  1/kişi sayısı.</t>
  </si>
  <si>
    <t>FORM İÇERİSİNDE BEYAN EDİLEN TÜM FAALİYETLERİN BELGELENDİRİLMESİ GEREKMEKTEDİR.</t>
  </si>
  <si>
    <t>Faaliyet Türü</t>
  </si>
  <si>
    <t>Ham Puanınız</t>
  </si>
  <si>
    <t>1) Proje</t>
  </si>
  <si>
    <t>4) Tasarım</t>
  </si>
  <si>
    <t>5) Sergi</t>
  </si>
  <si>
    <t>6) Patent</t>
  </si>
  <si>
    <t>7) Atıf</t>
  </si>
  <si>
    <t>9) Ödül</t>
  </si>
  <si>
    <t>TOPLAM</t>
  </si>
  <si>
    <t>Teşvik Puanınız</t>
  </si>
  <si>
    <t>0/100</t>
  </si>
  <si>
    <t>2) Yayın</t>
  </si>
  <si>
    <t>3) Editörlük / Hakemlik</t>
  </si>
  <si>
    <t>8) Bildiri</t>
  </si>
  <si>
    <t>10) Lisansüstü Tez Proje Yöneticiliği</t>
  </si>
  <si>
    <t>11) DAÜ ve Topluma Hizmet</t>
  </si>
  <si>
    <t>Limitli Puanınız</t>
  </si>
  <si>
    <t>Başvuru Yapan Öğretim Elemanının Puan Beyanı</t>
  </si>
  <si>
    <r>
      <rPr>
        <b/>
        <sz val="11"/>
        <color theme="1"/>
        <rFont val="Calibri"/>
        <family val="2"/>
        <charset val="162"/>
        <scheme val="minor"/>
      </rPr>
      <t>ÖĞRETİM ÜYESİ:</t>
    </r>
    <r>
      <rPr>
        <sz val="11"/>
        <color theme="1"/>
        <rFont val="Calibri"/>
        <family val="2"/>
        <charset val="162"/>
        <scheme val="minor"/>
      </rPr>
      <t xml:space="preserve"> XXX</t>
    </r>
  </si>
  <si>
    <r>
      <rPr>
        <b/>
        <sz val="11"/>
        <color theme="1"/>
        <rFont val="Calibri"/>
        <family val="2"/>
        <charset val="162"/>
        <scheme val="minor"/>
      </rPr>
      <t>FAKÜLTE/Y.OKUL:</t>
    </r>
    <r>
      <rPr>
        <sz val="11"/>
        <color theme="1"/>
        <rFont val="Calibri"/>
        <family val="2"/>
        <charset val="162"/>
        <scheme val="minor"/>
      </rPr>
      <t xml:space="preserve"> XXX</t>
    </r>
  </si>
  <si>
    <r>
      <rPr>
        <b/>
        <sz val="11"/>
        <color theme="1"/>
        <rFont val="Calibri"/>
        <family val="2"/>
        <charset val="162"/>
        <scheme val="minor"/>
      </rPr>
      <t xml:space="preserve">BÖLÜM: </t>
    </r>
    <r>
      <rPr>
        <sz val="11"/>
        <color theme="1"/>
        <rFont val="Calibri"/>
        <family val="2"/>
        <charset val="162"/>
        <scheme val="minor"/>
      </rPr>
      <t>XXX</t>
    </r>
  </si>
  <si>
    <r>
      <rPr>
        <b/>
        <sz val="11"/>
        <color theme="1"/>
        <rFont val="Calibri"/>
        <family val="2"/>
        <charset val="162"/>
        <scheme val="minor"/>
      </rPr>
      <t xml:space="preserve">BÖLÜM: </t>
    </r>
    <r>
      <rPr>
        <sz val="11"/>
        <color theme="1"/>
        <rFont val="Calibri"/>
        <family val="2"/>
        <charset val="162"/>
        <scheme val="minor"/>
      </rPr>
      <t>MATEMATİK</t>
    </r>
  </si>
  <si>
    <r>
      <rPr>
        <b/>
        <sz val="11"/>
        <color theme="1"/>
        <rFont val="Calibri"/>
        <family val="2"/>
        <charset val="162"/>
        <scheme val="minor"/>
      </rPr>
      <t xml:space="preserve">FAKÜLTE/Y.OKUL: </t>
    </r>
    <r>
      <rPr>
        <sz val="11"/>
        <color theme="1"/>
        <rFont val="Calibri"/>
        <family val="2"/>
        <charset val="162"/>
        <scheme val="minor"/>
      </rPr>
      <t>FEN VE EDEBİYAT FAKÜLTESİ</t>
    </r>
  </si>
  <si>
    <r>
      <rPr>
        <b/>
        <sz val="11"/>
        <color theme="1"/>
        <rFont val="Calibri"/>
        <family val="2"/>
        <charset val="162"/>
        <scheme val="minor"/>
      </rPr>
      <t>ÖĞRETİM ÜYESİ:</t>
    </r>
    <r>
      <rPr>
        <sz val="11"/>
        <color theme="1"/>
        <rFont val="Calibri"/>
        <family val="2"/>
        <charset val="162"/>
        <scheme val="minor"/>
      </rPr>
      <t xml:space="preserve"> PROF.DR. CEMAL KEMAL</t>
    </r>
  </si>
  <si>
    <t>Cemal Kemal, Kemal Huseyin, Ali Veli, (2017) Karaman İlinin (Merkez, Kazımkarabekir ve Ayrancı İlçelerinin ) Doğu Akdeniz Üniversitesi, BAP koordinatörlüğü,no:13401030(2014-2017)</t>
  </si>
  <si>
    <t>Cemal Kemal, Gönül Kaşık, Celaleddin Kemal (2017) Karaman İlinin (Merkez, Kazımkarabekir ve Ayrancı İlçelerinin ) Miksomisetleri Selçuk Üniversitesi BAP koordinatörlüğü,No:13401030, (2014-2017)</t>
  </si>
  <si>
    <t>1. isim (1), 2. isim (0.9), 3. isim (0.8), 4. isim (0.7), 5. ve daha sonraki isimler (0.5)</t>
  </si>
  <si>
    <t>Ahmet Cem, Cemal Kemal and Al Veli, "Adaptive fuzzy assisted detector under impulsive noise for DVB-T systems", Optik - International Journal for Light and Electron Optics, vol.127, no. 13, pp. 5196-5199, July 2017.</t>
  </si>
  <si>
    <t xml:space="preserve"> Cemal Kemal, Ayman M. Ahmed, "A novel decision tree classification based on post-pruning with Bayes minimum risk.", PLOS ONE, vol.13, no. 4, e0194168 , April 2017, doi:10.1371/journal.pone.0194168.</t>
  </si>
  <si>
    <t>Cemal Kemal, "On a Subspace Training Method for Dispersive DS-CDMA Channels", Aksaray University Journal of Science and Engineering, vol. 1, no. 2, pp. 79-84, December 2017, doi: 10.29002/asujse.314257.</t>
  </si>
  <si>
    <t>Sepehr Ashtari Nakhaei (January 2017), Channel Estimation for Millimeter Wave Cellular Systems, MS in Electrical and Electronics Engieering (with  Assoc. Prof. Dr. Ali Cemal)</t>
  </si>
  <si>
    <t>Lara Mohammad Hamza Shhab, Cemal Kemal, "Impact of impulsive noise on millimeter wave cellular systems performance", UCMMT 2017, 10th UK-Europe-China Workshop on Millimetre Waves and Terahertz Technologies, Liverpool, United Kingdom,  11-13 Sept. 2017.</t>
  </si>
  <si>
    <t>Wireless Networks, ISSN: 1022-0038, EMD for the Analysis of TOA Estimation using an Energy Detector Receiver in a MMW System</t>
  </si>
  <si>
    <t>Wireless Networks, ISSN: 1022-0038, Multi-objective optimization of near ground VHF/UHF radio communication networks</t>
  </si>
  <si>
    <t>Hilal, H. A. (2017). Neural networks applications for CDMA systems in non-Gaussian multi-path channels. AEU-International Journal of Electronics and Communications, 73, 150-156., Atıf Alan Makale: Cemal Kemal, "A subspace channel estimation method for IDMA in 5G systems", Optik - International Journal for Light and Electron Optics, vol.148, pp. 251-255, November 2017, doi:10.1016/j.ijleo.2017.08.144.</t>
  </si>
  <si>
    <t>Lyophyllum turcicum (Agaricomycetes: Lyophyllaceae), a new species from Turkey.Turk J Bot
(2015) 39: 512-519.© TÜBİTAK.doi:10.3906/bot-1407-16. Atıf alan makale: Cemal Kemal, Öztürk C, Kaşık G, Aktaş S (2003). New records for the mycoflora of Turkey from Mut environ. Ot Sistematik Botanik Dergisi 10: 197–211.</t>
  </si>
  <si>
    <t>Cemal Kemal, 10.04.2018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</si>
</sst>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FFFFFF"/>
      <name val="Calibri"/>
      <family val="2"/>
      <charset val="162"/>
      <scheme val="minor"/>
    </font>
    <font>
      <sz val="10"/>
      <color rgb="FF222222"/>
      <name val="Calibri"/>
      <family val="2"/>
      <charset val="162"/>
      <scheme val="minor"/>
    </font>
    <font>
      <sz val="10"/>
      <color rgb="FFD43F3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6" xfId="0" applyFill="1" applyBorder="1"/>
    <xf numFmtId="0" fontId="0" fillId="4" borderId="6" xfId="0" applyFill="1" applyBorder="1" applyAlignment="1">
      <alignment vertical="center"/>
    </xf>
    <xf numFmtId="0" fontId="0" fillId="4" borderId="5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 wrapText="1"/>
    </xf>
    <xf numFmtId="2" fontId="2" fillId="4" borderId="1" xfId="0" applyNumberFormat="1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14" borderId="1" xfId="0" applyFont="1" applyFill="1" applyBorder="1" applyAlignment="1">
      <alignment vertical="center" wrapText="1"/>
    </xf>
    <xf numFmtId="0" fontId="5" fillId="15" borderId="1" xfId="0" applyFont="1" applyFill="1" applyBorder="1" applyAlignment="1">
      <alignment vertical="center"/>
    </xf>
    <xf numFmtId="0" fontId="5" fillId="15" borderId="1" xfId="0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3" xfId="0" applyBorder="1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topLeftCell="A106" zoomScale="110" zoomScaleNormal="110" workbookViewId="0">
      <selection activeCell="D114" sqref="D114"/>
    </sheetView>
  </sheetViews>
  <sheetFormatPr defaultRowHeight="15" x14ac:dyDescent="0.25"/>
  <cols>
    <col min="1" max="1" width="15.28515625" style="1" bestFit="1" customWidth="1"/>
    <col min="2" max="2" width="21.7109375" style="6" customWidth="1"/>
    <col min="3" max="3" width="26" customWidth="1"/>
    <col min="4" max="4" width="82.5703125" customWidth="1"/>
    <col min="5" max="5" width="3.5703125" style="2" bestFit="1" customWidth="1"/>
    <col min="6" max="6" width="5.5703125" style="2" bestFit="1" customWidth="1"/>
    <col min="7" max="7" width="7.7109375" style="3" customWidth="1"/>
    <col min="8" max="8" width="4.7109375" style="2" bestFit="1" customWidth="1"/>
    <col min="9" max="9" width="2.28515625" style="2" bestFit="1" customWidth="1"/>
    <col min="10" max="10" width="8.42578125" style="5" bestFit="1" customWidth="1"/>
    <col min="11" max="11" width="7.7109375" style="13" bestFit="1" customWidth="1"/>
  </cols>
  <sheetData>
    <row r="1" spans="1:11" x14ac:dyDescent="0.25">
      <c r="D1" s="73" t="s">
        <v>142</v>
      </c>
    </row>
    <row r="2" spans="1:11" x14ac:dyDescent="0.25">
      <c r="B2" s="4" t="s">
        <v>173</v>
      </c>
    </row>
    <row r="3" spans="1:11" x14ac:dyDescent="0.25">
      <c r="B3" s="4" t="s">
        <v>174</v>
      </c>
    </row>
    <row r="4" spans="1:11" x14ac:dyDescent="0.25">
      <c r="B4" s="4" t="s">
        <v>175</v>
      </c>
    </row>
    <row r="5" spans="1:11" x14ac:dyDescent="0.25">
      <c r="B5" s="4"/>
      <c r="C5" s="14"/>
    </row>
    <row r="6" spans="1:11" s="38" customFormat="1" ht="186" customHeight="1" x14ac:dyDescent="0.25">
      <c r="A6" s="34" t="s">
        <v>0</v>
      </c>
      <c r="B6" s="35" t="s">
        <v>1</v>
      </c>
      <c r="C6" s="34" t="s">
        <v>2</v>
      </c>
      <c r="D6" s="34" t="s">
        <v>3</v>
      </c>
      <c r="E6" s="34" t="s">
        <v>140</v>
      </c>
      <c r="F6" s="34" t="s">
        <v>17</v>
      </c>
      <c r="G6" s="36" t="s">
        <v>139</v>
      </c>
      <c r="H6" s="34" t="s">
        <v>143</v>
      </c>
      <c r="I6" s="37"/>
      <c r="J6" s="34" t="s">
        <v>10</v>
      </c>
      <c r="K6" s="34" t="s">
        <v>11</v>
      </c>
    </row>
    <row r="7" spans="1:11" s="4" customFormat="1" ht="75" x14ac:dyDescent="0.25">
      <c r="A7" s="7" t="s">
        <v>5</v>
      </c>
      <c r="B7" s="43" t="s">
        <v>29</v>
      </c>
      <c r="C7" s="43" t="s">
        <v>30</v>
      </c>
      <c r="D7" s="43"/>
      <c r="E7" s="9">
        <v>30</v>
      </c>
      <c r="F7" s="9">
        <v>1</v>
      </c>
      <c r="G7" s="10">
        <f>E7*F7</f>
        <v>30</v>
      </c>
      <c r="H7" s="9">
        <v>0</v>
      </c>
      <c r="I7" s="15"/>
      <c r="J7" s="59">
        <f>PRODUCT(G7,H7)</f>
        <v>0</v>
      </c>
      <c r="K7" s="9">
        <v>0</v>
      </c>
    </row>
    <row r="8" spans="1:11" s="1" customFormat="1" ht="75" x14ac:dyDescent="0.25">
      <c r="A8" s="7" t="s">
        <v>5</v>
      </c>
      <c r="B8" s="43" t="s">
        <v>29</v>
      </c>
      <c r="C8" s="43" t="s">
        <v>31</v>
      </c>
      <c r="D8" s="43"/>
      <c r="E8" s="9">
        <v>30</v>
      </c>
      <c r="F8" s="9">
        <v>0.8</v>
      </c>
      <c r="G8" s="10">
        <f t="shared" ref="G8:G70" si="0">E8*F8</f>
        <v>24</v>
      </c>
      <c r="H8" s="9">
        <v>0</v>
      </c>
      <c r="I8" s="15"/>
      <c r="J8" s="59">
        <f t="shared" ref="J8:J13" si="1">PRODUCT(G8,H8)</f>
        <v>0</v>
      </c>
      <c r="K8" s="9">
        <v>0</v>
      </c>
    </row>
    <row r="9" spans="1:11" s="4" customFormat="1" ht="30" x14ac:dyDescent="0.25">
      <c r="A9" s="7" t="s">
        <v>5</v>
      </c>
      <c r="B9" s="43" t="s">
        <v>25</v>
      </c>
      <c r="C9" s="43" t="s">
        <v>32</v>
      </c>
      <c r="D9" s="43"/>
      <c r="E9" s="9">
        <v>30</v>
      </c>
      <c r="F9" s="9">
        <v>0.75</v>
      </c>
      <c r="G9" s="10">
        <f t="shared" si="0"/>
        <v>22.5</v>
      </c>
      <c r="H9" s="9">
        <v>0</v>
      </c>
      <c r="I9" s="15"/>
      <c r="J9" s="59">
        <f t="shared" si="1"/>
        <v>0</v>
      </c>
      <c r="K9" s="9">
        <v>0</v>
      </c>
    </row>
    <row r="10" spans="1:11" s="1" customFormat="1" ht="45" x14ac:dyDescent="0.25">
      <c r="A10" s="7" t="s">
        <v>5</v>
      </c>
      <c r="B10" s="43" t="s">
        <v>4</v>
      </c>
      <c r="C10" s="43" t="s">
        <v>33</v>
      </c>
      <c r="D10" s="43"/>
      <c r="E10" s="9">
        <v>30</v>
      </c>
      <c r="F10" s="9">
        <v>0.75</v>
      </c>
      <c r="G10" s="10">
        <f t="shared" si="0"/>
        <v>22.5</v>
      </c>
      <c r="H10" s="9">
        <v>0</v>
      </c>
      <c r="I10" s="15"/>
      <c r="J10" s="59">
        <f t="shared" si="1"/>
        <v>0</v>
      </c>
      <c r="K10" s="9">
        <v>0</v>
      </c>
    </row>
    <row r="11" spans="1:11" s="1" customFormat="1" ht="30" x14ac:dyDescent="0.25">
      <c r="A11" s="7" t="s">
        <v>5</v>
      </c>
      <c r="B11" s="43" t="s">
        <v>4</v>
      </c>
      <c r="C11" s="43" t="s">
        <v>34</v>
      </c>
      <c r="D11" s="43"/>
      <c r="E11" s="9">
        <v>30</v>
      </c>
      <c r="F11" s="9">
        <v>0.75</v>
      </c>
      <c r="G11" s="10">
        <f t="shared" si="0"/>
        <v>22.5</v>
      </c>
      <c r="H11" s="9">
        <v>0</v>
      </c>
      <c r="I11" s="15"/>
      <c r="J11" s="59">
        <f t="shared" si="1"/>
        <v>0</v>
      </c>
      <c r="K11" s="9">
        <v>0</v>
      </c>
    </row>
    <row r="12" spans="1:11" s="4" customFormat="1" ht="90" x14ac:dyDescent="0.25">
      <c r="A12" s="7" t="s">
        <v>5</v>
      </c>
      <c r="B12" s="41" t="s">
        <v>25</v>
      </c>
      <c r="C12" s="43" t="s">
        <v>35</v>
      </c>
      <c r="D12" s="40"/>
      <c r="E12" s="9">
        <v>30</v>
      </c>
      <c r="F12" s="9">
        <v>0.35</v>
      </c>
      <c r="G12" s="10">
        <f t="shared" si="0"/>
        <v>10.5</v>
      </c>
      <c r="H12" s="9">
        <v>0</v>
      </c>
      <c r="I12" s="15"/>
      <c r="J12" s="59">
        <f t="shared" si="1"/>
        <v>0</v>
      </c>
      <c r="K12" s="9">
        <v>0</v>
      </c>
    </row>
    <row r="13" spans="1:11" s="1" customFormat="1" ht="75" x14ac:dyDescent="0.25">
      <c r="A13" s="7" t="s">
        <v>5</v>
      </c>
      <c r="B13" s="39" t="s">
        <v>4</v>
      </c>
      <c r="C13" s="43" t="s">
        <v>36</v>
      </c>
      <c r="D13" s="40"/>
      <c r="E13" s="9">
        <v>30</v>
      </c>
      <c r="F13" s="9">
        <v>0.35</v>
      </c>
      <c r="G13" s="10">
        <f t="shared" si="0"/>
        <v>10.5</v>
      </c>
      <c r="H13" s="9">
        <v>0</v>
      </c>
      <c r="I13" s="15"/>
      <c r="J13" s="59">
        <f t="shared" si="1"/>
        <v>0</v>
      </c>
      <c r="K13" s="9">
        <v>0</v>
      </c>
    </row>
    <row r="14" spans="1:11" s="1" customFormat="1" ht="45.75" thickBot="1" x14ac:dyDescent="0.3">
      <c r="A14" s="7" t="s">
        <v>5</v>
      </c>
      <c r="B14" s="8" t="s">
        <v>4</v>
      </c>
      <c r="C14" s="43" t="s">
        <v>37</v>
      </c>
      <c r="D14" s="40"/>
      <c r="E14" s="9">
        <v>30</v>
      </c>
      <c r="F14" s="9">
        <v>0.2</v>
      </c>
      <c r="G14" s="10">
        <f t="shared" si="0"/>
        <v>6</v>
      </c>
      <c r="H14" s="9">
        <v>0</v>
      </c>
      <c r="I14" s="15"/>
      <c r="J14" s="59">
        <f>PRODUCT(G14,H14)</f>
        <v>0</v>
      </c>
      <c r="K14" s="9">
        <v>0</v>
      </c>
    </row>
    <row r="15" spans="1:11" s="1" customFormat="1" ht="38.450000000000003" customHeight="1" thickBot="1" x14ac:dyDescent="0.3">
      <c r="A15" s="27" t="s">
        <v>7</v>
      </c>
      <c r="B15" s="21"/>
      <c r="C15" s="21"/>
      <c r="D15" s="21"/>
      <c r="E15" s="22"/>
      <c r="F15" s="22"/>
      <c r="G15" s="22"/>
      <c r="H15" s="22"/>
      <c r="I15" s="24"/>
      <c r="J15" s="22">
        <f>MIN(30,SUM(J7:J14))</f>
        <v>0</v>
      </c>
      <c r="K15" s="22">
        <f>MIN(30,SUM(K7:K14))</f>
        <v>0</v>
      </c>
    </row>
    <row r="16" spans="1:11" s="1" customFormat="1" ht="30" x14ac:dyDescent="0.25">
      <c r="A16" s="16" t="s">
        <v>38</v>
      </c>
      <c r="B16" s="42" t="s">
        <v>39</v>
      </c>
      <c r="C16" s="42" t="s">
        <v>40</v>
      </c>
      <c r="D16" s="31"/>
      <c r="E16" s="18">
        <v>30</v>
      </c>
      <c r="F16" s="18">
        <v>1</v>
      </c>
      <c r="G16" s="10">
        <f t="shared" si="0"/>
        <v>30</v>
      </c>
      <c r="H16" s="18">
        <v>0</v>
      </c>
      <c r="I16" s="19"/>
      <c r="J16" s="60">
        <f>PRODUCT(G16,H16)</f>
        <v>0</v>
      </c>
      <c r="K16" s="9">
        <v>0</v>
      </c>
    </row>
    <row r="17" spans="1:11" s="1" customFormat="1" ht="30" x14ac:dyDescent="0.25">
      <c r="A17" s="16" t="s">
        <v>38</v>
      </c>
      <c r="B17" s="42" t="s">
        <v>39</v>
      </c>
      <c r="C17" s="42" t="s">
        <v>41</v>
      </c>
      <c r="D17" s="31"/>
      <c r="E17" s="18">
        <v>30</v>
      </c>
      <c r="F17" s="18">
        <v>0.6</v>
      </c>
      <c r="G17" s="10">
        <f t="shared" si="0"/>
        <v>18</v>
      </c>
      <c r="H17" s="18">
        <v>0</v>
      </c>
      <c r="I17" s="19"/>
      <c r="J17" s="60">
        <f t="shared" ref="J17:J36" si="2">PRODUCT(G17,H17)</f>
        <v>0</v>
      </c>
      <c r="K17" s="9">
        <v>0</v>
      </c>
    </row>
    <row r="18" spans="1:11" s="1" customFormat="1" ht="30" x14ac:dyDescent="0.25">
      <c r="A18" s="16" t="s">
        <v>38</v>
      </c>
      <c r="B18" s="43" t="s">
        <v>42</v>
      </c>
      <c r="C18" s="43" t="s">
        <v>43</v>
      </c>
      <c r="D18" s="32"/>
      <c r="E18" s="9">
        <v>30</v>
      </c>
      <c r="F18" s="9">
        <v>0.7</v>
      </c>
      <c r="G18" s="10">
        <f t="shared" si="0"/>
        <v>21</v>
      </c>
      <c r="H18" s="9">
        <v>0</v>
      </c>
      <c r="I18" s="15"/>
      <c r="J18" s="60">
        <f t="shared" si="2"/>
        <v>0</v>
      </c>
      <c r="K18" s="9">
        <v>0</v>
      </c>
    </row>
    <row r="19" spans="1:11" s="1" customFormat="1" ht="30" x14ac:dyDescent="0.25">
      <c r="A19" s="16" t="s">
        <v>38</v>
      </c>
      <c r="B19" s="43" t="s">
        <v>42</v>
      </c>
      <c r="C19" s="43" t="s">
        <v>44</v>
      </c>
      <c r="D19" s="43"/>
      <c r="E19" s="9">
        <v>30</v>
      </c>
      <c r="F19" s="9">
        <v>0.4</v>
      </c>
      <c r="G19" s="10">
        <f t="shared" si="0"/>
        <v>12</v>
      </c>
      <c r="H19" s="9">
        <v>0</v>
      </c>
      <c r="I19" s="15"/>
      <c r="J19" s="60">
        <f t="shared" si="2"/>
        <v>0</v>
      </c>
      <c r="K19" s="9">
        <v>0</v>
      </c>
    </row>
    <row r="20" spans="1:11" ht="30" x14ac:dyDescent="0.25">
      <c r="A20" s="16" t="s">
        <v>38</v>
      </c>
      <c r="B20" s="43" t="s">
        <v>45</v>
      </c>
      <c r="C20" s="43" t="s">
        <v>46</v>
      </c>
      <c r="D20" s="43"/>
      <c r="E20" s="9">
        <v>30</v>
      </c>
      <c r="F20" s="9">
        <v>0.4</v>
      </c>
      <c r="G20" s="10">
        <f t="shared" si="0"/>
        <v>12</v>
      </c>
      <c r="H20" s="9">
        <v>0</v>
      </c>
      <c r="I20" s="15"/>
      <c r="J20" s="60">
        <f t="shared" si="2"/>
        <v>0</v>
      </c>
      <c r="K20" s="9">
        <v>0</v>
      </c>
    </row>
    <row r="21" spans="1:11" ht="30" x14ac:dyDescent="0.25">
      <c r="A21" s="16" t="s">
        <v>38</v>
      </c>
      <c r="B21" s="43" t="s">
        <v>45</v>
      </c>
      <c r="C21" s="43" t="s">
        <v>47</v>
      </c>
      <c r="D21" s="43"/>
      <c r="E21" s="9">
        <v>30</v>
      </c>
      <c r="F21" s="9">
        <v>0.2</v>
      </c>
      <c r="G21" s="10">
        <f t="shared" si="0"/>
        <v>6</v>
      </c>
      <c r="H21" s="9">
        <v>0</v>
      </c>
      <c r="I21" s="15"/>
      <c r="J21" s="60">
        <f t="shared" si="2"/>
        <v>0</v>
      </c>
      <c r="K21" s="9">
        <v>0</v>
      </c>
    </row>
    <row r="22" spans="1:11" ht="30" x14ac:dyDescent="0.25">
      <c r="A22" s="16" t="s">
        <v>38</v>
      </c>
      <c r="B22" s="43" t="s">
        <v>48</v>
      </c>
      <c r="C22" s="43" t="s">
        <v>49</v>
      </c>
      <c r="D22" s="43"/>
      <c r="E22" s="9">
        <v>30</v>
      </c>
      <c r="F22" s="9">
        <v>0.3</v>
      </c>
      <c r="G22" s="10">
        <f t="shared" si="0"/>
        <v>9</v>
      </c>
      <c r="H22" s="9">
        <v>0</v>
      </c>
      <c r="I22" s="15"/>
      <c r="J22" s="60">
        <f t="shared" si="2"/>
        <v>0</v>
      </c>
      <c r="K22" s="9">
        <v>0</v>
      </c>
    </row>
    <row r="23" spans="1:11" s="1" customFormat="1" ht="30" x14ac:dyDescent="0.25">
      <c r="A23" s="16" t="s">
        <v>38</v>
      </c>
      <c r="B23" s="43" t="s">
        <v>48</v>
      </c>
      <c r="C23" s="43" t="s">
        <v>50</v>
      </c>
      <c r="D23" s="32"/>
      <c r="E23" s="9">
        <v>30</v>
      </c>
      <c r="F23" s="9">
        <v>0.15</v>
      </c>
      <c r="G23" s="10">
        <f t="shared" si="0"/>
        <v>4.5</v>
      </c>
      <c r="H23" s="9">
        <v>0</v>
      </c>
      <c r="I23" s="15"/>
      <c r="J23" s="60">
        <f t="shared" si="2"/>
        <v>0</v>
      </c>
      <c r="K23" s="9">
        <v>0</v>
      </c>
    </row>
    <row r="24" spans="1:11" ht="45" x14ac:dyDescent="0.25">
      <c r="A24" s="16" t="s">
        <v>38</v>
      </c>
      <c r="B24" s="43" t="s">
        <v>51</v>
      </c>
      <c r="C24" s="43" t="s">
        <v>52</v>
      </c>
      <c r="D24" s="29"/>
      <c r="E24" s="9">
        <v>30</v>
      </c>
      <c r="F24" s="9">
        <v>0.1</v>
      </c>
      <c r="G24" s="10">
        <f t="shared" si="0"/>
        <v>3</v>
      </c>
      <c r="H24" s="9">
        <v>0</v>
      </c>
      <c r="I24" s="15"/>
      <c r="J24" s="60">
        <f t="shared" si="2"/>
        <v>0</v>
      </c>
      <c r="K24" s="9">
        <v>0</v>
      </c>
    </row>
    <row r="25" spans="1:11" ht="45" x14ac:dyDescent="0.25">
      <c r="A25" s="16" t="s">
        <v>38</v>
      </c>
      <c r="B25" s="43" t="s">
        <v>51</v>
      </c>
      <c r="C25" s="43" t="s">
        <v>53</v>
      </c>
      <c r="D25" s="29"/>
      <c r="E25" s="9">
        <v>30</v>
      </c>
      <c r="F25" s="9">
        <v>0.6</v>
      </c>
      <c r="G25" s="10">
        <f t="shared" si="0"/>
        <v>18</v>
      </c>
      <c r="H25" s="9">
        <v>0</v>
      </c>
      <c r="I25" s="15"/>
      <c r="J25" s="60">
        <f t="shared" si="2"/>
        <v>0</v>
      </c>
      <c r="K25" s="9">
        <v>0</v>
      </c>
    </row>
    <row r="26" spans="1:11" ht="45" x14ac:dyDescent="0.25">
      <c r="A26" s="16" t="s">
        <v>38</v>
      </c>
      <c r="B26" s="43" t="s">
        <v>54</v>
      </c>
      <c r="C26" s="43" t="s">
        <v>55</v>
      </c>
      <c r="D26" s="43"/>
      <c r="E26" s="9">
        <v>30</v>
      </c>
      <c r="F26" s="9">
        <v>0.4</v>
      </c>
      <c r="G26" s="10">
        <f t="shared" si="0"/>
        <v>12</v>
      </c>
      <c r="H26" s="9">
        <v>0</v>
      </c>
      <c r="I26" s="15"/>
      <c r="J26" s="60">
        <f t="shared" si="2"/>
        <v>0</v>
      </c>
      <c r="K26" s="9">
        <v>0</v>
      </c>
    </row>
    <row r="27" spans="1:11" ht="45" x14ac:dyDescent="0.25">
      <c r="A27" s="16" t="s">
        <v>38</v>
      </c>
      <c r="B27" s="43" t="s">
        <v>54</v>
      </c>
      <c r="C27" s="43" t="s">
        <v>56</v>
      </c>
      <c r="D27" s="43"/>
      <c r="E27" s="9">
        <v>30</v>
      </c>
      <c r="F27" s="9">
        <v>0.35</v>
      </c>
      <c r="G27" s="10">
        <f t="shared" si="0"/>
        <v>10.5</v>
      </c>
      <c r="H27" s="9">
        <v>0</v>
      </c>
      <c r="I27" s="15"/>
      <c r="J27" s="60">
        <f t="shared" si="2"/>
        <v>0</v>
      </c>
      <c r="K27" s="9">
        <v>0</v>
      </c>
    </row>
    <row r="28" spans="1:11" ht="60" x14ac:dyDescent="0.25">
      <c r="A28" s="16" t="s">
        <v>38</v>
      </c>
      <c r="B28" s="43" t="s">
        <v>54</v>
      </c>
      <c r="C28" s="43" t="s">
        <v>57</v>
      </c>
      <c r="D28" s="43"/>
      <c r="E28" s="9">
        <v>30</v>
      </c>
      <c r="F28" s="9">
        <v>0.3</v>
      </c>
      <c r="G28" s="10">
        <f t="shared" si="0"/>
        <v>9</v>
      </c>
      <c r="H28" s="9">
        <v>0</v>
      </c>
      <c r="I28" s="15"/>
      <c r="J28" s="60">
        <f t="shared" si="2"/>
        <v>0</v>
      </c>
      <c r="K28" s="9">
        <v>0</v>
      </c>
    </row>
    <row r="29" spans="1:11" ht="45" x14ac:dyDescent="0.25">
      <c r="A29" s="16" t="s">
        <v>38</v>
      </c>
      <c r="B29" s="43" t="s">
        <v>54</v>
      </c>
      <c r="C29" s="43" t="s">
        <v>58</v>
      </c>
      <c r="D29" s="43"/>
      <c r="E29" s="9">
        <v>30</v>
      </c>
      <c r="F29" s="9">
        <v>0.2</v>
      </c>
      <c r="G29" s="10">
        <f t="shared" si="0"/>
        <v>6</v>
      </c>
      <c r="H29" s="9">
        <v>0</v>
      </c>
      <c r="I29" s="15"/>
      <c r="J29" s="60">
        <f t="shared" si="2"/>
        <v>0</v>
      </c>
      <c r="K29" s="9">
        <v>0</v>
      </c>
    </row>
    <row r="30" spans="1:11" ht="75" x14ac:dyDescent="0.25">
      <c r="A30" s="16" t="s">
        <v>38</v>
      </c>
      <c r="B30" s="43" t="s">
        <v>59</v>
      </c>
      <c r="C30" s="43" t="s">
        <v>60</v>
      </c>
      <c r="D30" s="43"/>
      <c r="E30" s="9">
        <v>30</v>
      </c>
      <c r="F30" s="9">
        <v>0.1</v>
      </c>
      <c r="G30" s="10">
        <f t="shared" si="0"/>
        <v>3</v>
      </c>
      <c r="H30" s="9">
        <v>0</v>
      </c>
      <c r="I30" s="15"/>
      <c r="J30" s="60">
        <f t="shared" si="2"/>
        <v>0</v>
      </c>
      <c r="K30" s="9">
        <v>0</v>
      </c>
    </row>
    <row r="31" spans="1:11" ht="75" x14ac:dyDescent="0.25">
      <c r="A31" s="16" t="s">
        <v>38</v>
      </c>
      <c r="B31" s="43" t="s">
        <v>59</v>
      </c>
      <c r="C31" s="43" t="s">
        <v>61</v>
      </c>
      <c r="D31" s="43"/>
      <c r="E31" s="9">
        <v>30</v>
      </c>
      <c r="F31" s="9">
        <v>0.08</v>
      </c>
      <c r="G31" s="10">
        <f t="shared" si="0"/>
        <v>2.4</v>
      </c>
      <c r="H31" s="9">
        <v>0</v>
      </c>
      <c r="I31" s="15"/>
      <c r="J31" s="60">
        <f t="shared" si="2"/>
        <v>0</v>
      </c>
      <c r="K31" s="9">
        <v>0</v>
      </c>
    </row>
    <row r="32" spans="1:11" ht="75" x14ac:dyDescent="0.25">
      <c r="A32" s="16" t="s">
        <v>38</v>
      </c>
      <c r="B32" s="43" t="s">
        <v>59</v>
      </c>
      <c r="C32" s="43" t="s">
        <v>62</v>
      </c>
      <c r="D32" s="43"/>
      <c r="E32" s="9">
        <v>30</v>
      </c>
      <c r="F32" s="9">
        <v>0.06</v>
      </c>
      <c r="G32" s="10">
        <f t="shared" si="0"/>
        <v>1.7999999999999998</v>
      </c>
      <c r="H32" s="9">
        <v>0</v>
      </c>
      <c r="I32" s="15"/>
      <c r="J32" s="60">
        <f t="shared" si="2"/>
        <v>0</v>
      </c>
      <c r="K32" s="9">
        <v>0</v>
      </c>
    </row>
    <row r="33" spans="1:11" ht="75" x14ac:dyDescent="0.25">
      <c r="A33" s="16" t="s">
        <v>38</v>
      </c>
      <c r="B33" s="43" t="s">
        <v>63</v>
      </c>
      <c r="C33" s="43" t="s">
        <v>64</v>
      </c>
      <c r="D33" s="43"/>
      <c r="E33" s="9">
        <v>30</v>
      </c>
      <c r="F33" s="9">
        <v>0.4</v>
      </c>
      <c r="G33" s="10">
        <f t="shared" si="0"/>
        <v>12</v>
      </c>
      <c r="H33" s="9">
        <v>0</v>
      </c>
      <c r="I33" s="15"/>
      <c r="J33" s="60">
        <f t="shared" si="2"/>
        <v>0</v>
      </c>
      <c r="K33" s="9">
        <v>0</v>
      </c>
    </row>
    <row r="34" spans="1:11" ht="75" x14ac:dyDescent="0.25">
      <c r="A34" s="16" t="s">
        <v>38</v>
      </c>
      <c r="B34" s="43" t="s">
        <v>63</v>
      </c>
      <c r="C34" s="43" t="s">
        <v>65</v>
      </c>
      <c r="D34" s="43"/>
      <c r="E34" s="9">
        <v>30</v>
      </c>
      <c r="F34" s="9">
        <v>0.2</v>
      </c>
      <c r="G34" s="10">
        <f t="shared" si="0"/>
        <v>6</v>
      </c>
      <c r="H34" s="9">
        <v>0</v>
      </c>
      <c r="I34" s="15"/>
      <c r="J34" s="60">
        <f t="shared" si="2"/>
        <v>0</v>
      </c>
      <c r="K34" s="9">
        <v>0</v>
      </c>
    </row>
    <row r="35" spans="1:11" ht="75" x14ac:dyDescent="0.25">
      <c r="A35" s="16" t="s">
        <v>38</v>
      </c>
      <c r="B35" s="43" t="s">
        <v>66</v>
      </c>
      <c r="C35" s="43" t="s">
        <v>64</v>
      </c>
      <c r="D35" s="43"/>
      <c r="E35" s="9">
        <v>30</v>
      </c>
      <c r="F35" s="9">
        <v>0.2</v>
      </c>
      <c r="G35" s="10">
        <f t="shared" si="0"/>
        <v>6</v>
      </c>
      <c r="H35" s="9">
        <v>0</v>
      </c>
      <c r="I35" s="15"/>
      <c r="J35" s="60">
        <f t="shared" si="2"/>
        <v>0</v>
      </c>
      <c r="K35" s="9">
        <v>0</v>
      </c>
    </row>
    <row r="36" spans="1:11" ht="75.75" thickBot="1" x14ac:dyDescent="0.3">
      <c r="A36" s="16" t="s">
        <v>38</v>
      </c>
      <c r="B36" s="43" t="s">
        <v>66</v>
      </c>
      <c r="C36" s="43" t="s">
        <v>65</v>
      </c>
      <c r="D36" s="43"/>
      <c r="E36" s="9">
        <v>30</v>
      </c>
      <c r="F36" s="9">
        <v>0.05</v>
      </c>
      <c r="G36" s="10">
        <f t="shared" si="0"/>
        <v>1.5</v>
      </c>
      <c r="H36" s="9">
        <v>0</v>
      </c>
      <c r="I36" s="15"/>
      <c r="J36" s="60">
        <f t="shared" si="2"/>
        <v>0</v>
      </c>
      <c r="K36" s="9">
        <v>0</v>
      </c>
    </row>
    <row r="37" spans="1:11" ht="40.15" customHeight="1" thickBot="1" x14ac:dyDescent="0.3">
      <c r="A37" s="20" t="s">
        <v>8</v>
      </c>
      <c r="B37" s="21"/>
      <c r="C37" s="21"/>
      <c r="D37" s="21"/>
      <c r="E37" s="22"/>
      <c r="F37" s="22"/>
      <c r="G37" s="22"/>
      <c r="H37" s="22"/>
      <c r="I37" s="24"/>
      <c r="J37" s="22">
        <f>MIN(30,SUM(J16:J36))</f>
        <v>0</v>
      </c>
      <c r="K37" s="22">
        <f>MIN(30,SUM(K16:K36))</f>
        <v>0</v>
      </c>
    </row>
    <row r="38" spans="1:11" s="1" customFormat="1" ht="45" x14ac:dyDescent="0.25">
      <c r="A38" s="43" t="s">
        <v>67</v>
      </c>
      <c r="B38" s="42" t="s">
        <v>69</v>
      </c>
      <c r="C38" s="42" t="s">
        <v>73</v>
      </c>
      <c r="D38" s="42"/>
      <c r="E38" s="18">
        <v>10</v>
      </c>
      <c r="F38" s="18">
        <v>0.6</v>
      </c>
      <c r="G38" s="10">
        <f t="shared" si="0"/>
        <v>6</v>
      </c>
      <c r="H38" s="18">
        <v>0</v>
      </c>
      <c r="I38" s="19"/>
      <c r="J38" s="51">
        <f>PRODUCT(G38, H38)</f>
        <v>0</v>
      </c>
      <c r="K38" s="9">
        <v>0</v>
      </c>
    </row>
    <row r="39" spans="1:11" s="1" customFormat="1" ht="30" x14ac:dyDescent="0.25">
      <c r="A39" s="43" t="s">
        <v>67</v>
      </c>
      <c r="B39" s="42" t="s">
        <v>69</v>
      </c>
      <c r="C39" s="42" t="s">
        <v>74</v>
      </c>
      <c r="D39" s="42"/>
      <c r="E39" s="18">
        <v>10</v>
      </c>
      <c r="F39" s="18">
        <v>0.3</v>
      </c>
      <c r="G39" s="10">
        <f t="shared" si="0"/>
        <v>3</v>
      </c>
      <c r="H39" s="18">
        <v>0</v>
      </c>
      <c r="I39" s="19"/>
      <c r="J39" s="51">
        <f t="shared" ref="J39:J48" si="3">PRODUCT(G39, H39)</f>
        <v>0</v>
      </c>
      <c r="K39" s="9">
        <v>0</v>
      </c>
    </row>
    <row r="40" spans="1:11" s="1" customFormat="1" ht="45" x14ac:dyDescent="0.25">
      <c r="A40" s="43" t="s">
        <v>67</v>
      </c>
      <c r="B40" s="43" t="s">
        <v>70</v>
      </c>
      <c r="C40" s="43" t="s">
        <v>75</v>
      </c>
      <c r="D40" s="43"/>
      <c r="E40" s="18">
        <v>10</v>
      </c>
      <c r="F40" s="9">
        <v>0.3</v>
      </c>
      <c r="G40" s="10">
        <f t="shared" si="0"/>
        <v>3</v>
      </c>
      <c r="H40" s="9">
        <v>0</v>
      </c>
      <c r="I40" s="15"/>
      <c r="J40" s="51">
        <f t="shared" si="3"/>
        <v>0</v>
      </c>
      <c r="K40" s="9">
        <v>0</v>
      </c>
    </row>
    <row r="41" spans="1:11" s="1" customFormat="1" ht="45" x14ac:dyDescent="0.25">
      <c r="A41" s="43" t="s">
        <v>67</v>
      </c>
      <c r="B41" s="43" t="s">
        <v>70</v>
      </c>
      <c r="C41" s="43" t="s">
        <v>76</v>
      </c>
      <c r="D41" s="43"/>
      <c r="E41" s="18">
        <v>10</v>
      </c>
      <c r="F41" s="9">
        <v>0.15</v>
      </c>
      <c r="G41" s="10">
        <f t="shared" si="0"/>
        <v>1.5</v>
      </c>
      <c r="H41" s="9">
        <v>0</v>
      </c>
      <c r="I41" s="15"/>
      <c r="J41" s="51">
        <f t="shared" si="3"/>
        <v>0</v>
      </c>
      <c r="K41" s="9">
        <v>0</v>
      </c>
    </row>
    <row r="42" spans="1:11" ht="45" x14ac:dyDescent="0.25">
      <c r="A42" s="43" t="s">
        <v>67</v>
      </c>
      <c r="B42" s="43" t="s">
        <v>71</v>
      </c>
      <c r="C42" s="43" t="s">
        <v>77</v>
      </c>
      <c r="D42" s="43"/>
      <c r="E42" s="18">
        <v>10</v>
      </c>
      <c r="F42" s="9">
        <v>0.3</v>
      </c>
      <c r="G42" s="10">
        <f t="shared" si="0"/>
        <v>3</v>
      </c>
      <c r="H42" s="9">
        <v>0</v>
      </c>
      <c r="I42" s="15"/>
      <c r="J42" s="51">
        <f t="shared" si="3"/>
        <v>0</v>
      </c>
      <c r="K42" s="9">
        <v>0</v>
      </c>
    </row>
    <row r="43" spans="1:11" ht="60" x14ac:dyDescent="0.25">
      <c r="A43" s="43" t="s">
        <v>67</v>
      </c>
      <c r="B43" s="43" t="s">
        <v>71</v>
      </c>
      <c r="C43" s="43" t="s">
        <v>78</v>
      </c>
      <c r="D43" s="43"/>
      <c r="E43" s="18">
        <v>10</v>
      </c>
      <c r="F43" s="9">
        <v>0.1</v>
      </c>
      <c r="G43" s="10">
        <f t="shared" si="0"/>
        <v>1</v>
      </c>
      <c r="H43" s="9">
        <v>0</v>
      </c>
      <c r="I43" s="15"/>
      <c r="J43" s="51">
        <f t="shared" si="3"/>
        <v>0</v>
      </c>
      <c r="K43" s="9">
        <v>0</v>
      </c>
    </row>
    <row r="44" spans="1:11" ht="30" x14ac:dyDescent="0.25">
      <c r="A44" s="43" t="s">
        <v>67</v>
      </c>
      <c r="B44" s="43" t="s">
        <v>71</v>
      </c>
      <c r="C44" s="43" t="s">
        <v>79</v>
      </c>
      <c r="D44" s="43"/>
      <c r="E44" s="18">
        <v>10</v>
      </c>
      <c r="F44" s="9">
        <v>0.15</v>
      </c>
      <c r="G44" s="10">
        <f t="shared" si="0"/>
        <v>1.5</v>
      </c>
      <c r="H44" s="9">
        <v>0</v>
      </c>
      <c r="I44" s="15"/>
      <c r="J44" s="51">
        <f t="shared" si="3"/>
        <v>0</v>
      </c>
      <c r="K44" s="9">
        <v>0</v>
      </c>
    </row>
    <row r="45" spans="1:11" s="1" customFormat="1" ht="45" x14ac:dyDescent="0.25">
      <c r="A45" s="43" t="s">
        <v>67</v>
      </c>
      <c r="B45" s="43" t="s">
        <v>72</v>
      </c>
      <c r="C45" s="43" t="s">
        <v>80</v>
      </c>
      <c r="D45" s="43"/>
      <c r="E45" s="18">
        <v>10</v>
      </c>
      <c r="F45" s="9">
        <v>0.05</v>
      </c>
      <c r="G45" s="10">
        <f t="shared" si="0"/>
        <v>0.5</v>
      </c>
      <c r="H45" s="9">
        <v>0</v>
      </c>
      <c r="I45" s="15"/>
      <c r="J45" s="51">
        <f t="shared" si="3"/>
        <v>0</v>
      </c>
      <c r="K45" s="9">
        <v>0</v>
      </c>
    </row>
    <row r="46" spans="1:11" ht="30" x14ac:dyDescent="0.25">
      <c r="A46" s="43" t="s">
        <v>67</v>
      </c>
      <c r="B46" s="43" t="s">
        <v>72</v>
      </c>
      <c r="C46" s="43" t="s">
        <v>81</v>
      </c>
      <c r="D46" s="43"/>
      <c r="E46" s="18">
        <v>10</v>
      </c>
      <c r="F46" s="9">
        <v>0.03</v>
      </c>
      <c r="G46" s="10">
        <f t="shared" si="0"/>
        <v>0.3</v>
      </c>
      <c r="H46" s="9">
        <v>0</v>
      </c>
      <c r="I46" s="15"/>
      <c r="J46" s="51">
        <f t="shared" si="3"/>
        <v>0</v>
      </c>
      <c r="K46" s="9">
        <v>0</v>
      </c>
    </row>
    <row r="47" spans="1:11" ht="60" x14ac:dyDescent="0.25">
      <c r="A47" s="43" t="s">
        <v>67</v>
      </c>
      <c r="B47" s="43" t="s">
        <v>72</v>
      </c>
      <c r="C47" s="43" t="s">
        <v>82</v>
      </c>
      <c r="D47" s="43"/>
      <c r="E47" s="18">
        <v>10</v>
      </c>
      <c r="F47" s="9">
        <v>0.03</v>
      </c>
      <c r="G47" s="10">
        <f t="shared" si="0"/>
        <v>0.3</v>
      </c>
      <c r="H47" s="9">
        <v>0</v>
      </c>
      <c r="I47" s="15"/>
      <c r="J47" s="51">
        <f t="shared" si="3"/>
        <v>0</v>
      </c>
      <c r="K47" s="9">
        <v>0</v>
      </c>
    </row>
    <row r="48" spans="1:11" ht="45.75" thickBot="1" x14ac:dyDescent="0.3">
      <c r="A48" s="43" t="s">
        <v>67</v>
      </c>
      <c r="B48" s="43" t="s">
        <v>72</v>
      </c>
      <c r="C48" s="43" t="s">
        <v>83</v>
      </c>
      <c r="D48" s="43"/>
      <c r="E48" s="18">
        <v>10</v>
      </c>
      <c r="F48" s="9">
        <v>0.02</v>
      </c>
      <c r="G48" s="10">
        <f t="shared" si="0"/>
        <v>0.2</v>
      </c>
      <c r="H48" s="9">
        <v>0</v>
      </c>
      <c r="I48" s="15"/>
      <c r="J48" s="51">
        <f t="shared" si="3"/>
        <v>0</v>
      </c>
      <c r="K48" s="9">
        <v>0</v>
      </c>
    </row>
    <row r="49" spans="1:11" ht="40.15" customHeight="1" thickBot="1" x14ac:dyDescent="0.3">
      <c r="A49" s="20" t="s">
        <v>68</v>
      </c>
      <c r="B49" s="44"/>
      <c r="C49" s="44"/>
      <c r="D49" s="44"/>
      <c r="E49" s="22"/>
      <c r="F49" s="22"/>
      <c r="G49" s="22"/>
      <c r="H49" s="22"/>
      <c r="I49" s="24"/>
      <c r="J49" s="22">
        <f>MIN(10,SUM(J38:J48))</f>
        <v>0</v>
      </c>
      <c r="K49" s="22">
        <f>SUM(K38:K48)</f>
        <v>0</v>
      </c>
    </row>
    <row r="50" spans="1:11" ht="60" x14ac:dyDescent="0.25">
      <c r="A50" s="11" t="s">
        <v>18</v>
      </c>
      <c r="B50" s="43" t="s">
        <v>84</v>
      </c>
      <c r="C50" s="43" t="s">
        <v>87</v>
      </c>
      <c r="D50" s="43"/>
      <c r="E50" s="9">
        <v>30</v>
      </c>
      <c r="F50" s="9">
        <v>0.3</v>
      </c>
      <c r="G50" s="10">
        <f t="shared" si="0"/>
        <v>9</v>
      </c>
      <c r="H50" s="9">
        <v>0</v>
      </c>
      <c r="I50" s="15"/>
      <c r="J50" s="52">
        <f>PRODUCT(G50,H50)</f>
        <v>0</v>
      </c>
      <c r="K50" s="9">
        <v>0</v>
      </c>
    </row>
    <row r="51" spans="1:11" ht="50.45" customHeight="1" x14ac:dyDescent="0.25">
      <c r="A51" s="11" t="s">
        <v>18</v>
      </c>
      <c r="B51" s="43" t="s">
        <v>85</v>
      </c>
      <c r="C51" s="43" t="s">
        <v>88</v>
      </c>
      <c r="D51" s="43"/>
      <c r="E51" s="9">
        <v>30</v>
      </c>
      <c r="F51" s="9">
        <v>0.15</v>
      </c>
      <c r="G51" s="10">
        <f t="shared" si="0"/>
        <v>4.5</v>
      </c>
      <c r="H51" s="9">
        <v>0</v>
      </c>
      <c r="I51" s="15"/>
      <c r="J51" s="52">
        <f>PRODUCT(G51,H51)</f>
        <v>0</v>
      </c>
      <c r="K51" s="9">
        <v>0</v>
      </c>
    </row>
    <row r="52" spans="1:11" ht="50.45" customHeight="1" x14ac:dyDescent="0.25">
      <c r="A52" s="11" t="s">
        <v>18</v>
      </c>
      <c r="B52" s="43" t="s">
        <v>85</v>
      </c>
      <c r="C52" s="43" t="s">
        <v>89</v>
      </c>
      <c r="D52" s="43"/>
      <c r="E52" s="9">
        <v>30</v>
      </c>
      <c r="F52" s="9">
        <v>0.3</v>
      </c>
      <c r="G52" s="10">
        <f t="shared" si="0"/>
        <v>9</v>
      </c>
      <c r="H52" s="9">
        <v>0</v>
      </c>
      <c r="I52" s="15"/>
      <c r="J52" s="52">
        <f>PRODUCT(G52,H52)</f>
        <v>0</v>
      </c>
      <c r="K52" s="9">
        <v>0</v>
      </c>
    </row>
    <row r="53" spans="1:11" ht="50.45" customHeight="1" thickBot="1" x14ac:dyDescent="0.3">
      <c r="A53" s="11" t="s">
        <v>18</v>
      </c>
      <c r="B53" s="43" t="s">
        <v>86</v>
      </c>
      <c r="C53" s="43" t="s">
        <v>90</v>
      </c>
      <c r="D53" s="32"/>
      <c r="E53" s="9">
        <v>30</v>
      </c>
      <c r="F53" s="9">
        <v>0.3</v>
      </c>
      <c r="G53" s="10">
        <f t="shared" si="0"/>
        <v>9</v>
      </c>
      <c r="H53" s="9">
        <v>0</v>
      </c>
      <c r="I53" s="15"/>
      <c r="J53" s="52">
        <f>PRODUCT(G53,H53)</f>
        <v>0</v>
      </c>
      <c r="K53" s="9">
        <v>0</v>
      </c>
    </row>
    <row r="54" spans="1:11" ht="40.15" customHeight="1" thickBot="1" x14ac:dyDescent="0.3">
      <c r="A54" s="20" t="s">
        <v>19</v>
      </c>
      <c r="B54" s="33"/>
      <c r="C54" s="33"/>
      <c r="D54" s="33"/>
      <c r="E54" s="22"/>
      <c r="F54" s="22"/>
      <c r="G54" s="22"/>
      <c r="H54" s="22"/>
      <c r="I54" s="24"/>
      <c r="J54" s="22">
        <f>MIN(30,SUM(J50:J53))</f>
        <v>0</v>
      </c>
      <c r="K54" s="22">
        <f>MIN(30,SUM(K50:K53))</f>
        <v>0</v>
      </c>
    </row>
    <row r="55" spans="1:11" ht="50.45" customHeight="1" x14ac:dyDescent="0.25">
      <c r="A55" s="11" t="s">
        <v>20</v>
      </c>
      <c r="B55" s="43" t="s">
        <v>21</v>
      </c>
      <c r="C55" s="43" t="s">
        <v>89</v>
      </c>
      <c r="D55" s="43"/>
      <c r="E55" s="9">
        <v>30</v>
      </c>
      <c r="F55" s="9">
        <v>0.6</v>
      </c>
      <c r="G55" s="10">
        <f t="shared" si="0"/>
        <v>18</v>
      </c>
      <c r="H55" s="9">
        <v>0</v>
      </c>
      <c r="I55" s="15"/>
      <c r="J55" s="54">
        <f>PRODUCT(G55,F55,H55,I55)</f>
        <v>0</v>
      </c>
      <c r="K55" s="9">
        <v>0</v>
      </c>
    </row>
    <row r="56" spans="1:11" ht="50.45" customHeight="1" x14ac:dyDescent="0.25">
      <c r="A56" s="11" t="s">
        <v>20</v>
      </c>
      <c r="B56" s="43" t="s">
        <v>21</v>
      </c>
      <c r="C56" s="43" t="s">
        <v>22</v>
      </c>
      <c r="D56" s="43"/>
      <c r="E56" s="9">
        <v>30</v>
      </c>
      <c r="F56" s="9">
        <v>0.3</v>
      </c>
      <c r="G56" s="10">
        <f t="shared" si="0"/>
        <v>9</v>
      </c>
      <c r="H56" s="9">
        <v>0</v>
      </c>
      <c r="I56" s="15"/>
      <c r="J56" s="54">
        <f>PRODUCT(G56,F56,H56,I56)</f>
        <v>0</v>
      </c>
      <c r="K56" s="9">
        <v>0</v>
      </c>
    </row>
    <row r="57" spans="1:11" ht="50.45" customHeight="1" x14ac:dyDescent="0.25">
      <c r="A57" s="11" t="s">
        <v>20</v>
      </c>
      <c r="B57" s="43" t="s">
        <v>91</v>
      </c>
      <c r="C57" s="43" t="s">
        <v>92</v>
      </c>
      <c r="D57" s="43"/>
      <c r="E57" s="9">
        <v>30</v>
      </c>
      <c r="F57" s="9">
        <v>0.15</v>
      </c>
      <c r="G57" s="10">
        <f t="shared" si="0"/>
        <v>4.5</v>
      </c>
      <c r="H57" s="9">
        <v>0</v>
      </c>
      <c r="I57" s="15"/>
      <c r="J57" s="54">
        <f>PRODUCT(G57,F57,H57,I57)</f>
        <v>0</v>
      </c>
      <c r="K57" s="9">
        <v>0</v>
      </c>
    </row>
    <row r="58" spans="1:11" ht="50.45" customHeight="1" thickBot="1" x14ac:dyDescent="0.3">
      <c r="A58" s="11" t="s">
        <v>20</v>
      </c>
      <c r="B58" s="32" t="s">
        <v>91</v>
      </c>
      <c r="C58" s="43" t="s">
        <v>93</v>
      </c>
      <c r="D58" s="32"/>
      <c r="E58" s="9">
        <v>30</v>
      </c>
      <c r="F58" s="9">
        <v>0.1</v>
      </c>
      <c r="G58" s="10">
        <f t="shared" si="0"/>
        <v>3</v>
      </c>
      <c r="H58" s="9">
        <v>0</v>
      </c>
      <c r="I58" s="15"/>
      <c r="J58" s="54">
        <f>PRODUCT(G58,F58,H58,I58)</f>
        <v>0</v>
      </c>
      <c r="K58" s="9">
        <v>0</v>
      </c>
    </row>
    <row r="59" spans="1:11" ht="24" customHeight="1" thickBot="1" x14ac:dyDescent="0.3">
      <c r="A59" s="20" t="s">
        <v>23</v>
      </c>
      <c r="B59" s="33"/>
      <c r="C59" s="33"/>
      <c r="D59" s="33"/>
      <c r="E59" s="22"/>
      <c r="F59" s="22"/>
      <c r="G59" s="22"/>
      <c r="H59" s="22"/>
      <c r="I59" s="24"/>
      <c r="J59" s="22">
        <f>MIN(30,SUM(J55:J58))</f>
        <v>0</v>
      </c>
      <c r="K59" s="22">
        <f>MIN(30,SUM(K55:K58))</f>
        <v>0</v>
      </c>
    </row>
    <row r="60" spans="1:11" ht="50.45" customHeight="1" x14ac:dyDescent="0.25">
      <c r="A60" s="11" t="s">
        <v>15</v>
      </c>
      <c r="B60" s="79" t="s">
        <v>14</v>
      </c>
      <c r="C60" s="80"/>
      <c r="D60" s="43"/>
      <c r="E60" s="9">
        <v>30</v>
      </c>
      <c r="F60" s="9">
        <v>1</v>
      </c>
      <c r="G60" s="10">
        <f t="shared" si="0"/>
        <v>30</v>
      </c>
      <c r="H60" s="9">
        <v>0</v>
      </c>
      <c r="I60" s="15"/>
      <c r="J60" s="53">
        <f>PRODUCT(G60,H60)</f>
        <v>0</v>
      </c>
      <c r="K60" s="9">
        <v>0</v>
      </c>
    </row>
    <row r="61" spans="1:11" ht="50.45" customHeight="1" thickBot="1" x14ac:dyDescent="0.3">
      <c r="A61" s="11" t="s">
        <v>15</v>
      </c>
      <c r="B61" s="81" t="s">
        <v>94</v>
      </c>
      <c r="C61" s="82"/>
      <c r="D61" s="32"/>
      <c r="E61" s="9">
        <v>30</v>
      </c>
      <c r="F61" s="9">
        <v>0.6</v>
      </c>
      <c r="G61" s="10">
        <f t="shared" si="0"/>
        <v>18</v>
      </c>
      <c r="H61" s="9">
        <v>0</v>
      </c>
      <c r="I61" s="15"/>
      <c r="J61" s="53">
        <f>PRODUCT(G61,H61)</f>
        <v>0</v>
      </c>
      <c r="K61" s="9">
        <v>0</v>
      </c>
    </row>
    <row r="62" spans="1:11" ht="40.15" customHeight="1" thickBot="1" x14ac:dyDescent="0.3">
      <c r="A62" s="20" t="s">
        <v>16</v>
      </c>
      <c r="B62" s="33"/>
      <c r="C62" s="33"/>
      <c r="D62" s="33"/>
      <c r="E62" s="22"/>
      <c r="F62" s="22"/>
      <c r="G62" s="22"/>
      <c r="H62" s="22"/>
      <c r="I62" s="24"/>
      <c r="J62" s="22">
        <f>MIN(30,SUM(J60:J61))</f>
        <v>0</v>
      </c>
      <c r="K62" s="22">
        <f>MIN(30,SUM(K60:K61))</f>
        <v>0</v>
      </c>
    </row>
    <row r="63" spans="1:11" ht="60" customHeight="1" x14ac:dyDescent="0.25">
      <c r="A63" s="48" t="s">
        <v>6</v>
      </c>
      <c r="B63" s="85" t="s">
        <v>95</v>
      </c>
      <c r="C63" s="85"/>
      <c r="D63" s="47"/>
      <c r="E63" s="18">
        <v>20</v>
      </c>
      <c r="F63" s="18">
        <v>0.08</v>
      </c>
      <c r="G63" s="10">
        <f t="shared" si="0"/>
        <v>1.6</v>
      </c>
      <c r="H63" s="18">
        <v>0</v>
      </c>
      <c r="I63" s="19"/>
      <c r="J63" s="50">
        <f>PRODUCT(G63,H63)</f>
        <v>0</v>
      </c>
      <c r="K63" s="9">
        <v>0</v>
      </c>
    </row>
    <row r="64" spans="1:11" ht="60" customHeight="1" x14ac:dyDescent="0.25">
      <c r="A64" s="11" t="s">
        <v>6</v>
      </c>
      <c r="B64" s="85" t="s">
        <v>96</v>
      </c>
      <c r="C64" s="85"/>
      <c r="D64" s="46"/>
      <c r="E64" s="9">
        <v>20</v>
      </c>
      <c r="F64" s="9">
        <v>0.02</v>
      </c>
      <c r="G64" s="10">
        <f t="shared" si="0"/>
        <v>0.4</v>
      </c>
      <c r="H64" s="9">
        <v>0</v>
      </c>
      <c r="I64" s="15"/>
      <c r="J64" s="50">
        <f t="shared" ref="J64:J70" si="4">PRODUCT(G64,H64)</f>
        <v>0</v>
      </c>
      <c r="K64" s="9">
        <v>0</v>
      </c>
    </row>
    <row r="65" spans="1:11" ht="60" customHeight="1" x14ac:dyDescent="0.25">
      <c r="A65" s="48" t="s">
        <v>6</v>
      </c>
      <c r="B65" s="85" t="s">
        <v>97</v>
      </c>
      <c r="C65" s="85"/>
      <c r="D65" s="47"/>
      <c r="E65" s="18">
        <v>20</v>
      </c>
      <c r="F65" s="18">
        <v>0.04</v>
      </c>
      <c r="G65" s="10">
        <f t="shared" si="0"/>
        <v>0.8</v>
      </c>
      <c r="H65" s="18">
        <v>0</v>
      </c>
      <c r="I65" s="19"/>
      <c r="J65" s="50">
        <f t="shared" si="4"/>
        <v>0</v>
      </c>
      <c r="K65" s="9">
        <v>0</v>
      </c>
    </row>
    <row r="66" spans="1:11" ht="60" customHeight="1" x14ac:dyDescent="0.25">
      <c r="A66" s="11" t="s">
        <v>6</v>
      </c>
      <c r="B66" s="85" t="s">
        <v>98</v>
      </c>
      <c r="C66" s="85"/>
      <c r="D66" s="46"/>
      <c r="E66" s="9">
        <v>20</v>
      </c>
      <c r="F66" s="9">
        <v>0.02</v>
      </c>
      <c r="G66" s="10">
        <f t="shared" si="0"/>
        <v>0.4</v>
      </c>
      <c r="H66" s="9">
        <v>0</v>
      </c>
      <c r="I66" s="15"/>
      <c r="J66" s="50">
        <f t="shared" si="4"/>
        <v>0</v>
      </c>
      <c r="K66" s="9">
        <v>0</v>
      </c>
    </row>
    <row r="67" spans="1:11" ht="60" customHeight="1" x14ac:dyDescent="0.25">
      <c r="A67" s="48" t="s">
        <v>6</v>
      </c>
      <c r="B67" s="85" t="s">
        <v>99</v>
      </c>
      <c r="C67" s="85"/>
      <c r="D67" s="47"/>
      <c r="E67" s="18">
        <v>20</v>
      </c>
      <c r="F67" s="18">
        <v>0.02</v>
      </c>
      <c r="G67" s="10">
        <f t="shared" si="0"/>
        <v>0.4</v>
      </c>
      <c r="H67" s="18">
        <v>0</v>
      </c>
      <c r="I67" s="19"/>
      <c r="J67" s="50">
        <f t="shared" si="4"/>
        <v>0</v>
      </c>
      <c r="K67" s="9">
        <v>0</v>
      </c>
    </row>
    <row r="68" spans="1:11" ht="60" customHeight="1" x14ac:dyDescent="0.25">
      <c r="A68" s="11" t="s">
        <v>6</v>
      </c>
      <c r="B68" s="85" t="s">
        <v>100</v>
      </c>
      <c r="C68" s="85"/>
      <c r="D68" s="46"/>
      <c r="E68" s="9">
        <v>20</v>
      </c>
      <c r="F68" s="9">
        <v>0.02</v>
      </c>
      <c r="G68" s="10">
        <f t="shared" si="0"/>
        <v>0.4</v>
      </c>
      <c r="H68" s="9">
        <v>0</v>
      </c>
      <c r="I68" s="15"/>
      <c r="J68" s="50">
        <f t="shared" si="4"/>
        <v>0</v>
      </c>
      <c r="K68" s="9">
        <v>0</v>
      </c>
    </row>
    <row r="69" spans="1:11" ht="60" customHeight="1" x14ac:dyDescent="0.25">
      <c r="A69" s="48" t="s">
        <v>6</v>
      </c>
      <c r="B69" s="85" t="s">
        <v>101</v>
      </c>
      <c r="C69" s="85"/>
      <c r="D69" s="17"/>
      <c r="E69" s="18">
        <v>20</v>
      </c>
      <c r="F69" s="18">
        <v>0.05</v>
      </c>
      <c r="G69" s="10">
        <f t="shared" si="0"/>
        <v>1</v>
      </c>
      <c r="H69" s="18">
        <v>0</v>
      </c>
      <c r="I69" s="19"/>
      <c r="J69" s="50">
        <f t="shared" si="4"/>
        <v>0</v>
      </c>
      <c r="K69" s="9">
        <v>0</v>
      </c>
    </row>
    <row r="70" spans="1:11" ht="60" customHeight="1" thickBot="1" x14ac:dyDescent="0.3">
      <c r="A70" s="11" t="s">
        <v>6</v>
      </c>
      <c r="B70" s="85" t="s">
        <v>102</v>
      </c>
      <c r="C70" s="85"/>
      <c r="D70" s="12"/>
      <c r="E70" s="9">
        <v>20</v>
      </c>
      <c r="F70" s="9">
        <v>0.08</v>
      </c>
      <c r="G70" s="10">
        <f t="shared" si="0"/>
        <v>1.6</v>
      </c>
      <c r="H70" s="9">
        <v>0</v>
      </c>
      <c r="I70" s="15"/>
      <c r="J70" s="50">
        <f t="shared" si="4"/>
        <v>0</v>
      </c>
      <c r="K70" s="9">
        <v>0</v>
      </c>
    </row>
    <row r="71" spans="1:11" ht="36.6" customHeight="1" thickBot="1" x14ac:dyDescent="0.3">
      <c r="A71" s="20" t="s">
        <v>9</v>
      </c>
      <c r="B71" s="88"/>
      <c r="C71" s="88"/>
      <c r="D71" s="25"/>
      <c r="E71" s="22"/>
      <c r="F71" s="22"/>
      <c r="G71" s="22"/>
      <c r="H71" s="22"/>
      <c r="I71" s="24"/>
      <c r="J71" s="22">
        <f>MIN(20,SUM(J63:J70))</f>
        <v>0</v>
      </c>
      <c r="K71" s="22">
        <f>MIN(20,SUM(K63:K70))</f>
        <v>0</v>
      </c>
    </row>
    <row r="72" spans="1:11" ht="57" customHeight="1" x14ac:dyDescent="0.25">
      <c r="A72" s="16" t="s">
        <v>103</v>
      </c>
      <c r="B72" s="79" t="s">
        <v>105</v>
      </c>
      <c r="C72" s="80"/>
      <c r="D72" s="47"/>
      <c r="E72" s="18">
        <v>30</v>
      </c>
      <c r="F72" s="18">
        <v>0.5</v>
      </c>
      <c r="G72" s="10">
        <f t="shared" ref="G72:G102" si="5">E72*F72</f>
        <v>15</v>
      </c>
      <c r="H72" s="18">
        <v>0</v>
      </c>
      <c r="I72" s="19"/>
      <c r="J72" s="57">
        <f>PRODUCT(G72,H72)</f>
        <v>0</v>
      </c>
      <c r="K72" s="9">
        <v>0</v>
      </c>
    </row>
    <row r="73" spans="1:11" ht="57" customHeight="1" x14ac:dyDescent="0.25">
      <c r="A73" s="16" t="s">
        <v>103</v>
      </c>
      <c r="B73" s="83" t="s">
        <v>106</v>
      </c>
      <c r="C73" s="84"/>
      <c r="D73" s="47"/>
      <c r="E73" s="18">
        <v>30</v>
      </c>
      <c r="F73" s="18">
        <v>0.4</v>
      </c>
      <c r="G73" s="10">
        <f t="shared" si="5"/>
        <v>12</v>
      </c>
      <c r="H73" s="18">
        <v>0</v>
      </c>
      <c r="I73" s="19"/>
      <c r="J73" s="57">
        <f t="shared" ref="J73:J88" si="6">PRODUCT(G73,H73)</f>
        <v>0</v>
      </c>
      <c r="K73" s="9"/>
    </row>
    <row r="74" spans="1:11" ht="57" customHeight="1" x14ac:dyDescent="0.25">
      <c r="A74" s="16" t="s">
        <v>103</v>
      </c>
      <c r="B74" s="86" t="s">
        <v>107</v>
      </c>
      <c r="C74" s="87"/>
      <c r="D74" s="47"/>
      <c r="E74" s="18">
        <v>30</v>
      </c>
      <c r="F74" s="18">
        <v>0.3</v>
      </c>
      <c r="G74" s="10">
        <f t="shared" si="5"/>
        <v>9</v>
      </c>
      <c r="H74" s="18">
        <v>0</v>
      </c>
      <c r="I74" s="19"/>
      <c r="J74" s="57">
        <f t="shared" si="6"/>
        <v>0</v>
      </c>
      <c r="K74" s="9">
        <v>0</v>
      </c>
    </row>
    <row r="75" spans="1:11" ht="57" customHeight="1" x14ac:dyDescent="0.25">
      <c r="A75" s="16" t="s">
        <v>103</v>
      </c>
      <c r="B75" s="83" t="s">
        <v>108</v>
      </c>
      <c r="C75" s="84"/>
      <c r="D75" s="47"/>
      <c r="E75" s="18">
        <v>30</v>
      </c>
      <c r="F75" s="18">
        <v>0.1</v>
      </c>
      <c r="G75" s="10">
        <f t="shared" si="5"/>
        <v>3</v>
      </c>
      <c r="H75" s="18">
        <v>0</v>
      </c>
      <c r="I75" s="19"/>
      <c r="J75" s="57">
        <f t="shared" si="6"/>
        <v>0</v>
      </c>
      <c r="K75" s="9">
        <v>0</v>
      </c>
    </row>
    <row r="76" spans="1:11" ht="57" customHeight="1" x14ac:dyDescent="0.25">
      <c r="A76" s="16" t="s">
        <v>103</v>
      </c>
      <c r="B76" s="86" t="s">
        <v>109</v>
      </c>
      <c r="C76" s="87"/>
      <c r="D76" s="47"/>
      <c r="E76" s="18">
        <v>30</v>
      </c>
      <c r="F76" s="18">
        <v>0.1</v>
      </c>
      <c r="G76" s="10">
        <f t="shared" si="5"/>
        <v>3</v>
      </c>
      <c r="H76" s="18">
        <v>0</v>
      </c>
      <c r="I76" s="19"/>
      <c r="J76" s="57">
        <f t="shared" si="6"/>
        <v>0</v>
      </c>
      <c r="K76" s="9">
        <v>0</v>
      </c>
    </row>
    <row r="77" spans="1:11" ht="57" customHeight="1" x14ac:dyDescent="0.25">
      <c r="A77" s="16" t="s">
        <v>103</v>
      </c>
      <c r="B77" s="86" t="s">
        <v>114</v>
      </c>
      <c r="C77" s="87"/>
      <c r="D77" s="47"/>
      <c r="E77" s="18">
        <v>30</v>
      </c>
      <c r="F77" s="18">
        <v>0.4</v>
      </c>
      <c r="G77" s="10">
        <f t="shared" si="5"/>
        <v>12</v>
      </c>
      <c r="H77" s="18">
        <v>0</v>
      </c>
      <c r="I77" s="19"/>
      <c r="J77" s="57">
        <f t="shared" si="6"/>
        <v>0</v>
      </c>
      <c r="K77" s="9"/>
    </row>
    <row r="78" spans="1:11" ht="57" customHeight="1" x14ac:dyDescent="0.25">
      <c r="A78" s="16" t="s">
        <v>103</v>
      </c>
      <c r="B78" s="83" t="s">
        <v>110</v>
      </c>
      <c r="C78" s="84"/>
      <c r="D78" s="47"/>
      <c r="E78" s="18">
        <v>30</v>
      </c>
      <c r="F78" s="18">
        <v>0.3</v>
      </c>
      <c r="G78" s="10">
        <f t="shared" si="5"/>
        <v>9</v>
      </c>
      <c r="H78" s="18">
        <v>0</v>
      </c>
      <c r="I78" s="19"/>
      <c r="J78" s="57">
        <f t="shared" si="6"/>
        <v>0</v>
      </c>
      <c r="K78" s="9">
        <v>0</v>
      </c>
    </row>
    <row r="79" spans="1:11" ht="57" customHeight="1" x14ac:dyDescent="0.25">
      <c r="A79" s="16" t="s">
        <v>103</v>
      </c>
      <c r="B79" s="86" t="s">
        <v>111</v>
      </c>
      <c r="C79" s="87"/>
      <c r="D79" s="47"/>
      <c r="E79" s="18">
        <v>30</v>
      </c>
      <c r="F79" s="18">
        <v>0.2</v>
      </c>
      <c r="G79" s="10">
        <f t="shared" si="5"/>
        <v>6</v>
      </c>
      <c r="H79" s="18">
        <v>0</v>
      </c>
      <c r="I79" s="19"/>
      <c r="J79" s="57">
        <f t="shared" si="6"/>
        <v>0</v>
      </c>
      <c r="K79" s="9"/>
    </row>
    <row r="80" spans="1:11" ht="57" customHeight="1" x14ac:dyDescent="0.25">
      <c r="A80" s="16" t="s">
        <v>103</v>
      </c>
      <c r="B80" s="83" t="s">
        <v>112</v>
      </c>
      <c r="C80" s="84"/>
      <c r="D80" s="17"/>
      <c r="E80" s="18">
        <v>30</v>
      </c>
      <c r="F80" s="18">
        <v>0.05</v>
      </c>
      <c r="G80" s="10">
        <f t="shared" si="5"/>
        <v>1.5</v>
      </c>
      <c r="H80" s="18">
        <v>0</v>
      </c>
      <c r="I80" s="19"/>
      <c r="J80" s="57">
        <f t="shared" si="6"/>
        <v>0</v>
      </c>
      <c r="K80" s="9">
        <v>0</v>
      </c>
    </row>
    <row r="81" spans="1:11" ht="57" customHeight="1" thickBot="1" x14ac:dyDescent="0.3">
      <c r="A81" s="16" t="s">
        <v>103</v>
      </c>
      <c r="B81" s="81" t="s">
        <v>113</v>
      </c>
      <c r="C81" s="82"/>
      <c r="D81" s="28"/>
      <c r="E81" s="18">
        <v>30</v>
      </c>
      <c r="F81" s="18">
        <v>0.05</v>
      </c>
      <c r="G81" s="10">
        <f t="shared" si="5"/>
        <v>1.5</v>
      </c>
      <c r="H81" s="18">
        <v>0</v>
      </c>
      <c r="I81" s="19"/>
      <c r="J81" s="57">
        <f t="shared" si="6"/>
        <v>0</v>
      </c>
      <c r="K81" s="9"/>
    </row>
    <row r="82" spans="1:11" ht="15.75" thickBot="1" x14ac:dyDescent="0.3">
      <c r="A82" s="20" t="s">
        <v>104</v>
      </c>
      <c r="B82" s="21"/>
      <c r="C82" s="26"/>
      <c r="D82" s="26"/>
      <c r="E82" s="22"/>
      <c r="F82" s="22"/>
      <c r="G82" s="22"/>
      <c r="H82" s="22"/>
      <c r="I82" s="24"/>
      <c r="J82" s="22">
        <f>MIN(30,SUM(J72:J81))</f>
        <v>0</v>
      </c>
      <c r="K82" s="22">
        <f>MIN(30,SUM(K72:K81))</f>
        <v>0</v>
      </c>
    </row>
    <row r="83" spans="1:11" ht="57" customHeight="1" x14ac:dyDescent="0.25">
      <c r="A83" s="11" t="s">
        <v>12</v>
      </c>
      <c r="B83" s="79" t="s">
        <v>115</v>
      </c>
      <c r="C83" s="80"/>
      <c r="D83" s="47"/>
      <c r="E83" s="9">
        <v>30</v>
      </c>
      <c r="F83" s="9">
        <v>1</v>
      </c>
      <c r="G83" s="10">
        <f t="shared" si="5"/>
        <v>30</v>
      </c>
      <c r="H83" s="9">
        <v>0</v>
      </c>
      <c r="I83" s="15"/>
      <c r="J83" s="58">
        <f t="shared" si="6"/>
        <v>0</v>
      </c>
      <c r="K83" s="9">
        <v>0</v>
      </c>
    </row>
    <row r="84" spans="1:11" ht="57.6" customHeight="1" x14ac:dyDescent="0.25">
      <c r="A84" s="11" t="s">
        <v>12</v>
      </c>
      <c r="B84" s="86" t="s">
        <v>116</v>
      </c>
      <c r="C84" s="87"/>
      <c r="D84" s="46"/>
      <c r="E84" s="9">
        <v>30</v>
      </c>
      <c r="F84" s="9">
        <v>0.8</v>
      </c>
      <c r="G84" s="10">
        <f t="shared" si="5"/>
        <v>24</v>
      </c>
      <c r="H84" s="9">
        <v>0</v>
      </c>
      <c r="I84" s="15"/>
      <c r="J84" s="58">
        <f t="shared" si="6"/>
        <v>0</v>
      </c>
      <c r="K84" s="9">
        <v>0</v>
      </c>
    </row>
    <row r="85" spans="1:11" ht="57" customHeight="1" x14ac:dyDescent="0.25">
      <c r="A85" s="11" t="s">
        <v>12</v>
      </c>
      <c r="B85" s="86" t="s">
        <v>117</v>
      </c>
      <c r="C85" s="87"/>
      <c r="D85" s="47"/>
      <c r="E85" s="9">
        <v>30</v>
      </c>
      <c r="F85" s="9">
        <v>0.4</v>
      </c>
      <c r="G85" s="10">
        <f t="shared" si="5"/>
        <v>12</v>
      </c>
      <c r="H85" s="9">
        <v>0</v>
      </c>
      <c r="I85" s="15"/>
      <c r="J85" s="58">
        <f t="shared" si="6"/>
        <v>0</v>
      </c>
      <c r="K85" s="9">
        <v>0</v>
      </c>
    </row>
    <row r="86" spans="1:11" ht="57.6" customHeight="1" x14ac:dyDescent="0.25">
      <c r="A86" s="11" t="s">
        <v>12</v>
      </c>
      <c r="B86" s="86" t="s">
        <v>118</v>
      </c>
      <c r="C86" s="87"/>
      <c r="D86" s="46"/>
      <c r="E86" s="9">
        <v>30</v>
      </c>
      <c r="F86" s="9">
        <v>0.3</v>
      </c>
      <c r="G86" s="10">
        <f t="shared" si="5"/>
        <v>9</v>
      </c>
      <c r="H86" s="9">
        <v>0</v>
      </c>
      <c r="I86" s="15"/>
      <c r="J86" s="58">
        <f t="shared" si="6"/>
        <v>0</v>
      </c>
      <c r="K86" s="9">
        <v>0</v>
      </c>
    </row>
    <row r="87" spans="1:11" ht="57" customHeight="1" x14ac:dyDescent="0.25">
      <c r="A87" s="11" t="s">
        <v>12</v>
      </c>
      <c r="B87" s="86" t="s">
        <v>119</v>
      </c>
      <c r="C87" s="87"/>
      <c r="D87" s="47"/>
      <c r="E87" s="9">
        <v>30</v>
      </c>
      <c r="F87" s="9">
        <v>0.15</v>
      </c>
      <c r="G87" s="10">
        <f t="shared" si="5"/>
        <v>4.5</v>
      </c>
      <c r="H87" s="9">
        <v>0</v>
      </c>
      <c r="I87" s="15"/>
      <c r="J87" s="58">
        <f t="shared" si="6"/>
        <v>0</v>
      </c>
      <c r="K87" s="9">
        <v>0</v>
      </c>
    </row>
    <row r="88" spans="1:11" ht="57.6" customHeight="1" thickBot="1" x14ac:dyDescent="0.3">
      <c r="A88" s="11" t="s">
        <v>12</v>
      </c>
      <c r="B88" s="81" t="s">
        <v>120</v>
      </c>
      <c r="C88" s="82"/>
      <c r="D88" s="46"/>
      <c r="E88" s="9">
        <v>30</v>
      </c>
      <c r="F88" s="9">
        <v>0.1</v>
      </c>
      <c r="G88" s="10">
        <f t="shared" si="5"/>
        <v>3</v>
      </c>
      <c r="H88" s="9">
        <v>0</v>
      </c>
      <c r="I88" s="15"/>
      <c r="J88" s="58">
        <f t="shared" si="6"/>
        <v>0</v>
      </c>
      <c r="K88" s="9">
        <v>0</v>
      </c>
    </row>
    <row r="89" spans="1:11" ht="15.75" thickBot="1" x14ac:dyDescent="0.3">
      <c r="A89" s="20" t="s">
        <v>13</v>
      </c>
      <c r="B89" s="30"/>
      <c r="C89" s="26"/>
      <c r="D89" s="26"/>
      <c r="E89" s="22"/>
      <c r="F89" s="22"/>
      <c r="G89" s="22"/>
      <c r="H89" s="22"/>
      <c r="I89" s="24"/>
      <c r="J89" s="22">
        <f>MIN(30,SUM(J83:J88))</f>
        <v>0</v>
      </c>
      <c r="K89" s="22">
        <f>SUM(K83:K88)</f>
        <v>0</v>
      </c>
    </row>
    <row r="90" spans="1:11" ht="57.6" customHeight="1" x14ac:dyDescent="0.25">
      <c r="A90" s="46" t="s">
        <v>121</v>
      </c>
      <c r="B90" s="79" t="s">
        <v>123</v>
      </c>
      <c r="C90" s="80"/>
      <c r="D90" s="71"/>
      <c r="E90" s="9">
        <v>10</v>
      </c>
      <c r="F90" s="9">
        <v>0.5</v>
      </c>
      <c r="G90" s="10">
        <f t="shared" si="5"/>
        <v>5</v>
      </c>
      <c r="H90" s="9">
        <v>0</v>
      </c>
      <c r="I90" s="15"/>
      <c r="J90" s="55">
        <f>PRODUCT(G90,H90)</f>
        <v>0</v>
      </c>
      <c r="K90" s="9">
        <v>0</v>
      </c>
    </row>
    <row r="91" spans="1:11" ht="57" customHeight="1" x14ac:dyDescent="0.25">
      <c r="A91" s="46" t="s">
        <v>121</v>
      </c>
      <c r="B91" s="86" t="s">
        <v>124</v>
      </c>
      <c r="C91" s="87"/>
      <c r="D91" s="72"/>
      <c r="E91" s="9">
        <v>10</v>
      </c>
      <c r="F91" s="9">
        <v>0.25</v>
      </c>
      <c r="G91" s="10">
        <f t="shared" si="5"/>
        <v>2.5</v>
      </c>
      <c r="H91" s="9">
        <v>0</v>
      </c>
      <c r="I91" s="15"/>
      <c r="J91" s="55">
        <f>PRODUCT(G91,H91)</f>
        <v>0</v>
      </c>
      <c r="K91" s="9">
        <v>0</v>
      </c>
    </row>
    <row r="92" spans="1:11" ht="57.6" customHeight="1" thickBot="1" x14ac:dyDescent="0.3">
      <c r="A92" s="46" t="s">
        <v>121</v>
      </c>
      <c r="B92" s="81" t="s">
        <v>125</v>
      </c>
      <c r="C92" s="82"/>
      <c r="E92" s="9">
        <v>10</v>
      </c>
      <c r="F92" s="9">
        <v>0.1</v>
      </c>
      <c r="G92" s="10">
        <f t="shared" si="5"/>
        <v>1</v>
      </c>
      <c r="H92" s="9">
        <v>0</v>
      </c>
      <c r="I92" s="15"/>
      <c r="J92" s="55">
        <f>PRODUCT(G92,H92)</f>
        <v>0</v>
      </c>
      <c r="K92" s="9">
        <v>0</v>
      </c>
    </row>
    <row r="93" spans="1:11" ht="60.75" thickBot="1" x14ac:dyDescent="0.3">
      <c r="A93" s="20" t="s">
        <v>122</v>
      </c>
      <c r="B93" s="45"/>
      <c r="C93" s="26"/>
      <c r="D93" s="26"/>
      <c r="E93" s="22"/>
      <c r="F93" s="22"/>
      <c r="G93" s="22"/>
      <c r="H93" s="22"/>
      <c r="I93" s="24"/>
      <c r="J93" s="22">
        <f>MIN(10,SUM(J90:J92))</f>
        <v>0</v>
      </c>
      <c r="K93" s="22">
        <f>MIN(10,SUM(K90:K92))</f>
        <v>0</v>
      </c>
    </row>
    <row r="94" spans="1:11" ht="75" x14ac:dyDescent="0.25">
      <c r="A94" s="49" t="s">
        <v>126</v>
      </c>
      <c r="B94" s="46" t="s">
        <v>128</v>
      </c>
      <c r="C94" s="46" t="s">
        <v>130</v>
      </c>
      <c r="D94" s="46"/>
      <c r="E94" s="9">
        <v>10</v>
      </c>
      <c r="F94" s="9">
        <v>0.5</v>
      </c>
      <c r="G94" s="10">
        <f t="shared" si="5"/>
        <v>5</v>
      </c>
      <c r="H94" s="9">
        <v>0</v>
      </c>
      <c r="I94" s="15"/>
      <c r="J94" s="56">
        <f>PRODUCT(G94,H94)</f>
        <v>0</v>
      </c>
      <c r="K94" s="9">
        <v>0</v>
      </c>
    </row>
    <row r="95" spans="1:11" ht="60" x14ac:dyDescent="0.25">
      <c r="A95" s="49" t="s">
        <v>126</v>
      </c>
      <c r="B95" s="46" t="s">
        <v>128</v>
      </c>
      <c r="C95" s="46" t="s">
        <v>131</v>
      </c>
      <c r="D95" s="46"/>
      <c r="E95" s="9">
        <v>10</v>
      </c>
      <c r="F95" s="9">
        <v>0.1</v>
      </c>
      <c r="G95" s="10">
        <f t="shared" si="5"/>
        <v>1</v>
      </c>
      <c r="H95" s="9">
        <v>0</v>
      </c>
      <c r="I95" s="15"/>
      <c r="J95" s="56">
        <f t="shared" ref="J95:J102" si="7">PRODUCT(G95,H95)</f>
        <v>0</v>
      </c>
      <c r="K95" s="9">
        <v>0</v>
      </c>
    </row>
    <row r="96" spans="1:11" ht="50.45" customHeight="1" x14ac:dyDescent="0.25">
      <c r="A96" s="49" t="s">
        <v>126</v>
      </c>
      <c r="B96" s="46" t="s">
        <v>128</v>
      </c>
      <c r="C96" s="46" t="s">
        <v>132</v>
      </c>
      <c r="D96" s="46"/>
      <c r="E96" s="9">
        <v>10</v>
      </c>
      <c r="F96" s="9">
        <v>0.5</v>
      </c>
      <c r="G96" s="10">
        <f t="shared" si="5"/>
        <v>5</v>
      </c>
      <c r="H96" s="9">
        <v>0</v>
      </c>
      <c r="I96" s="15"/>
      <c r="J96" s="56">
        <f t="shared" si="7"/>
        <v>0</v>
      </c>
      <c r="K96" s="9">
        <v>0</v>
      </c>
    </row>
    <row r="97" spans="1:11" ht="50.45" customHeight="1" x14ac:dyDescent="0.25">
      <c r="A97" s="49" t="s">
        <v>126</v>
      </c>
      <c r="B97" s="46" t="s">
        <v>128</v>
      </c>
      <c r="C97" s="46" t="s">
        <v>133</v>
      </c>
      <c r="D97" s="46"/>
      <c r="E97" s="9">
        <v>10</v>
      </c>
      <c r="F97" s="9">
        <v>0.2</v>
      </c>
      <c r="G97" s="10">
        <f t="shared" si="5"/>
        <v>2</v>
      </c>
      <c r="H97" s="9">
        <v>0</v>
      </c>
      <c r="I97" s="15"/>
      <c r="J97" s="56">
        <f t="shared" si="7"/>
        <v>0</v>
      </c>
      <c r="K97" s="9">
        <v>0</v>
      </c>
    </row>
    <row r="98" spans="1:11" ht="135" x14ac:dyDescent="0.25">
      <c r="A98" s="49" t="s">
        <v>126</v>
      </c>
      <c r="B98" s="46" t="s">
        <v>129</v>
      </c>
      <c r="C98" s="46" t="s">
        <v>134</v>
      </c>
      <c r="D98" s="46"/>
      <c r="E98" s="9">
        <v>10</v>
      </c>
      <c r="F98" s="9">
        <v>0.15</v>
      </c>
      <c r="G98" s="10">
        <f t="shared" si="5"/>
        <v>1.5</v>
      </c>
      <c r="H98" s="9">
        <v>0</v>
      </c>
      <c r="I98" s="15"/>
      <c r="J98" s="56">
        <f t="shared" si="7"/>
        <v>0</v>
      </c>
      <c r="K98" s="9">
        <v>0</v>
      </c>
    </row>
    <row r="99" spans="1:11" ht="90" x14ac:dyDescent="0.25">
      <c r="A99" s="49" t="s">
        <v>126</v>
      </c>
      <c r="B99" s="46" t="s">
        <v>129</v>
      </c>
      <c r="C99" s="46" t="s">
        <v>135</v>
      </c>
      <c r="D99" s="46"/>
      <c r="E99" s="9">
        <v>10</v>
      </c>
      <c r="F99" s="9">
        <v>0.05</v>
      </c>
      <c r="G99" s="10">
        <f t="shared" si="5"/>
        <v>0.5</v>
      </c>
      <c r="H99" s="9">
        <v>0</v>
      </c>
      <c r="I99" s="15"/>
      <c r="J99" s="56">
        <f t="shared" si="7"/>
        <v>0</v>
      </c>
      <c r="K99" s="9">
        <v>0</v>
      </c>
    </row>
    <row r="100" spans="1:11" ht="90" x14ac:dyDescent="0.25">
      <c r="A100" s="49" t="s">
        <v>126</v>
      </c>
      <c r="B100" s="46" t="s">
        <v>129</v>
      </c>
      <c r="C100" s="46" t="s">
        <v>136</v>
      </c>
      <c r="D100" s="46"/>
      <c r="E100" s="9">
        <v>10</v>
      </c>
      <c r="F100" s="9">
        <v>0.2</v>
      </c>
      <c r="G100" s="10">
        <f t="shared" si="5"/>
        <v>2</v>
      </c>
      <c r="H100" s="9">
        <v>0</v>
      </c>
      <c r="I100" s="15"/>
      <c r="J100" s="56">
        <f t="shared" si="7"/>
        <v>0</v>
      </c>
      <c r="K100" s="9">
        <v>0</v>
      </c>
    </row>
    <row r="101" spans="1:11" ht="45" x14ac:dyDescent="0.25">
      <c r="A101" s="49" t="s">
        <v>126</v>
      </c>
      <c r="B101" s="46" t="s">
        <v>129</v>
      </c>
      <c r="C101" s="46" t="s">
        <v>137</v>
      </c>
      <c r="D101" s="46"/>
      <c r="E101" s="9">
        <v>10</v>
      </c>
      <c r="F101" s="9">
        <v>0.15</v>
      </c>
      <c r="G101" s="10">
        <f t="shared" si="5"/>
        <v>1.5</v>
      </c>
      <c r="H101" s="9">
        <v>0</v>
      </c>
      <c r="I101" s="15"/>
      <c r="J101" s="56">
        <f t="shared" si="7"/>
        <v>0</v>
      </c>
      <c r="K101" s="9">
        <v>0</v>
      </c>
    </row>
    <row r="102" spans="1:11" ht="45.75" thickBot="1" x14ac:dyDescent="0.3">
      <c r="A102" s="49" t="s">
        <v>126</v>
      </c>
      <c r="B102" s="46" t="s">
        <v>129</v>
      </c>
      <c r="C102" s="46" t="s">
        <v>138</v>
      </c>
      <c r="D102" s="46"/>
      <c r="E102" s="9">
        <v>10</v>
      </c>
      <c r="F102" s="9">
        <v>0.15</v>
      </c>
      <c r="G102" s="10">
        <f t="shared" si="5"/>
        <v>1.5</v>
      </c>
      <c r="H102" s="9">
        <v>0</v>
      </c>
      <c r="I102" s="15"/>
      <c r="J102" s="56">
        <f t="shared" si="7"/>
        <v>0</v>
      </c>
      <c r="K102" s="9">
        <v>0</v>
      </c>
    </row>
    <row r="103" spans="1:11" ht="60.75" thickBot="1" x14ac:dyDescent="0.3">
      <c r="A103" s="20" t="s">
        <v>127</v>
      </c>
      <c r="B103" s="45"/>
      <c r="C103" s="45"/>
      <c r="D103" s="45"/>
      <c r="E103" s="22"/>
      <c r="F103" s="22"/>
      <c r="G103" s="23"/>
      <c r="H103" s="22"/>
      <c r="I103" s="24"/>
      <c r="J103" s="22">
        <f>MIN(10,SUM(J94:J102))</f>
        <v>0</v>
      </c>
      <c r="K103" s="22">
        <f>MIN(10,SUM(K94:K102))</f>
        <v>0</v>
      </c>
    </row>
    <row r="106" spans="1:11" x14ac:dyDescent="0.25">
      <c r="E106" s="1"/>
      <c r="F106" s="1"/>
      <c r="G106" s="1"/>
      <c r="H106" s="1" t="s">
        <v>141</v>
      </c>
      <c r="I106" s="1"/>
      <c r="J106" s="64">
        <f>MIN(100,SUM(J15,J37,J49,J54,J59,J62,J71,J82,J93,J103))</f>
        <v>0</v>
      </c>
      <c r="K106" s="64">
        <f>MIN(100,SUM(K15,K37,K49,K54,K59,K62,K71,K82,K93,K103))</f>
        <v>0</v>
      </c>
    </row>
    <row r="107" spans="1:11" ht="15.75" x14ac:dyDescent="0.25">
      <c r="A107" s="70" t="s">
        <v>172</v>
      </c>
      <c r="E107" s="1"/>
      <c r="F107" s="1"/>
      <c r="G107" s="1"/>
      <c r="H107" s="1"/>
      <c r="I107" s="1"/>
      <c r="J107" s="64"/>
      <c r="K107" s="64"/>
    </row>
    <row r="108" spans="1:11" x14ac:dyDescent="0.25">
      <c r="A108" s="67" t="s">
        <v>155</v>
      </c>
      <c r="B108" s="68" t="s">
        <v>156</v>
      </c>
      <c r="C108" s="68" t="s">
        <v>171</v>
      </c>
      <c r="E108" s="1"/>
      <c r="F108" s="1"/>
      <c r="G108" s="1"/>
      <c r="H108" s="1"/>
      <c r="I108" s="1"/>
      <c r="J108" s="64"/>
      <c r="K108" s="64"/>
    </row>
    <row r="109" spans="1:11" x14ac:dyDescent="0.25">
      <c r="A109" s="66" t="s">
        <v>157</v>
      </c>
      <c r="B109" s="69">
        <f>SUM(J7:J14)</f>
        <v>0</v>
      </c>
      <c r="C109" s="69">
        <f>MIN(30,SUM(J7:J14))</f>
        <v>0</v>
      </c>
      <c r="E109" s="1"/>
      <c r="F109" s="1"/>
      <c r="G109" s="1"/>
      <c r="H109" s="1"/>
      <c r="I109" s="1"/>
      <c r="J109" s="64"/>
      <c r="K109" s="64"/>
    </row>
    <row r="110" spans="1:11" x14ac:dyDescent="0.25">
      <c r="A110" s="66" t="s">
        <v>166</v>
      </c>
      <c r="B110" s="69">
        <f>SUM(J16:J36)</f>
        <v>0</v>
      </c>
      <c r="C110" s="69">
        <f>MIN(30,SUM(J16:J36))</f>
        <v>0</v>
      </c>
      <c r="E110" s="1"/>
      <c r="F110" s="1"/>
      <c r="G110" s="1"/>
      <c r="H110" s="1"/>
      <c r="I110" s="1"/>
      <c r="J110" s="64"/>
      <c r="K110" s="64"/>
    </row>
    <row r="111" spans="1:11" ht="25.5" x14ac:dyDescent="0.25">
      <c r="A111" s="66" t="s">
        <v>167</v>
      </c>
      <c r="B111" s="69">
        <f>SUM(J38:J48)</f>
        <v>0</v>
      </c>
      <c r="C111" s="69">
        <f>MIN(10,SUM(J38:J48))</f>
        <v>0</v>
      </c>
      <c r="E111" s="1"/>
      <c r="F111" s="1"/>
      <c r="G111" s="1"/>
      <c r="H111" s="1"/>
      <c r="I111" s="1"/>
      <c r="J111" s="64"/>
      <c r="K111" s="64"/>
    </row>
    <row r="112" spans="1:11" x14ac:dyDescent="0.25">
      <c r="A112" s="66" t="s">
        <v>158</v>
      </c>
      <c r="B112" s="69">
        <f>SUM(J50:J53)</f>
        <v>0</v>
      </c>
      <c r="C112" s="69">
        <f>MIN(30,SUM(J50:J53))</f>
        <v>0</v>
      </c>
      <c r="E112" s="1"/>
      <c r="F112" s="1"/>
      <c r="G112" s="1"/>
      <c r="H112" s="1"/>
      <c r="I112" s="1"/>
      <c r="J112" s="64"/>
      <c r="K112" s="64"/>
    </row>
    <row r="113" spans="1:11" x14ac:dyDescent="0.25">
      <c r="A113" s="66" t="s">
        <v>159</v>
      </c>
      <c r="B113" s="69">
        <f>SUM(J55:J58)</f>
        <v>0</v>
      </c>
      <c r="C113" s="69">
        <f>MIN(30,SUM(J55:J58))</f>
        <v>0</v>
      </c>
    </row>
    <row r="114" spans="1:11" x14ac:dyDescent="0.25">
      <c r="A114" s="66" t="s">
        <v>160</v>
      </c>
      <c r="B114" s="69">
        <f>SUM(J60:J61)</f>
        <v>0</v>
      </c>
      <c r="C114" s="69">
        <f>MIN(30,SUM(J60:J61))</f>
        <v>0</v>
      </c>
      <c r="E114" s="1"/>
      <c r="F114" s="1"/>
      <c r="G114" s="1"/>
      <c r="H114" s="1"/>
      <c r="I114" s="1"/>
      <c r="J114" s="64"/>
      <c r="K114" s="64"/>
    </row>
    <row r="115" spans="1:11" x14ac:dyDescent="0.25">
      <c r="A115" s="66" t="s">
        <v>161</v>
      </c>
      <c r="B115" s="69">
        <f>SUM(J63:J70)</f>
        <v>0</v>
      </c>
      <c r="C115" s="69">
        <f>MIN(20,SUM(J63:J70))</f>
        <v>0</v>
      </c>
      <c r="E115" s="1"/>
      <c r="F115" s="1"/>
      <c r="G115" s="1"/>
      <c r="H115" s="1"/>
      <c r="I115" s="1"/>
      <c r="J115" s="64"/>
      <c r="K115" s="64"/>
    </row>
    <row r="116" spans="1:11" x14ac:dyDescent="0.25">
      <c r="A116" s="66" t="s">
        <v>168</v>
      </c>
      <c r="B116" s="69">
        <f>SUM(J72:J81)</f>
        <v>0</v>
      </c>
      <c r="C116" s="69">
        <f>MIN(30,SUM(J72:J81))</f>
        <v>0</v>
      </c>
      <c r="E116" s="1"/>
      <c r="F116" s="1"/>
      <c r="G116" s="1"/>
      <c r="H116" s="1"/>
      <c r="I116" s="1"/>
      <c r="J116" s="64"/>
      <c r="K116" s="64"/>
    </row>
    <row r="117" spans="1:11" x14ac:dyDescent="0.25">
      <c r="A117" s="66" t="s">
        <v>162</v>
      </c>
      <c r="B117" s="69">
        <f>SUM(J83:J88)</f>
        <v>0</v>
      </c>
      <c r="C117" s="69">
        <f>MIN(30,SUM(J83:J88))</f>
        <v>0</v>
      </c>
      <c r="E117" s="1"/>
      <c r="F117" s="1"/>
      <c r="G117" s="1"/>
      <c r="H117" s="1"/>
      <c r="I117" s="1"/>
      <c r="J117" s="64"/>
      <c r="K117" s="64"/>
    </row>
    <row r="118" spans="1:11" ht="27" customHeight="1" x14ac:dyDescent="0.25">
      <c r="A118" s="66" t="s">
        <v>169</v>
      </c>
      <c r="B118" s="69">
        <f>SUM(J90:J92)</f>
        <v>0</v>
      </c>
      <c r="C118" s="69">
        <f>MIN(10,SUM(J90:J92))</f>
        <v>0</v>
      </c>
      <c r="E118" s="1"/>
      <c r="F118" s="1"/>
      <c r="G118" s="1"/>
      <c r="H118" s="1"/>
      <c r="I118" s="1"/>
      <c r="J118" s="64"/>
      <c r="K118" s="64"/>
    </row>
    <row r="119" spans="1:11" ht="25.5" x14ac:dyDescent="0.25">
      <c r="A119" s="66" t="s">
        <v>170</v>
      </c>
      <c r="B119" s="69">
        <f>SUM(J94:J102)</f>
        <v>0</v>
      </c>
      <c r="C119" s="69">
        <f>MIN(10,SUM(J94:J102))</f>
        <v>0</v>
      </c>
      <c r="E119" s="1"/>
      <c r="F119" s="1"/>
      <c r="G119" s="1"/>
      <c r="H119" s="1"/>
      <c r="I119" s="1"/>
      <c r="J119" s="64"/>
      <c r="K119" s="64"/>
    </row>
    <row r="120" spans="1:11" x14ac:dyDescent="0.25">
      <c r="A120" s="66" t="s">
        <v>163</v>
      </c>
      <c r="B120" s="69">
        <f>SUM(B109:B119)</f>
        <v>0</v>
      </c>
      <c r="C120" s="69">
        <f>MIN(100,SUM(C109:C119))</f>
        <v>0</v>
      </c>
    </row>
    <row r="121" spans="1:11" ht="23.25" customHeight="1" x14ac:dyDescent="0.25">
      <c r="A121" s="67" t="s">
        <v>164</v>
      </c>
      <c r="B121" s="89" t="s">
        <v>165</v>
      </c>
      <c r="C121" s="89"/>
      <c r="E121" s="1"/>
      <c r="F121" s="1"/>
      <c r="G121" s="1"/>
      <c r="H121" s="1"/>
      <c r="I121" s="1"/>
      <c r="J121" s="64"/>
      <c r="K121" s="64"/>
    </row>
    <row r="122" spans="1:11" x14ac:dyDescent="0.25">
      <c r="E122" s="1"/>
      <c r="F122" s="1"/>
      <c r="G122" s="1"/>
      <c r="H122" s="1"/>
      <c r="I122" s="1"/>
      <c r="J122" s="64"/>
      <c r="K122" s="64"/>
    </row>
    <row r="124" spans="1:11" x14ac:dyDescent="0.25">
      <c r="D124" s="78" t="s">
        <v>24</v>
      </c>
    </row>
    <row r="128" spans="1:11" x14ac:dyDescent="0.25">
      <c r="A128" s="75" t="s">
        <v>154</v>
      </c>
      <c r="B128" s="76"/>
      <c r="C128" s="74"/>
      <c r="D128" s="74"/>
    </row>
    <row r="129" spans="1:4" x14ac:dyDescent="0.25">
      <c r="A129" s="75" t="s">
        <v>26</v>
      </c>
      <c r="B129" s="76"/>
      <c r="C129" s="74"/>
      <c r="D129" s="74"/>
    </row>
    <row r="130" spans="1:4" x14ac:dyDescent="0.25">
      <c r="A130" s="75" t="s">
        <v>27</v>
      </c>
      <c r="B130" s="76"/>
      <c r="C130" s="74"/>
      <c r="D130" s="74"/>
    </row>
    <row r="131" spans="1:4" x14ac:dyDescent="0.25">
      <c r="A131" s="75" t="s">
        <v>28</v>
      </c>
      <c r="B131" s="76"/>
      <c r="C131" s="74"/>
      <c r="D131" s="74"/>
    </row>
    <row r="132" spans="1:4" x14ac:dyDescent="0.25">
      <c r="A132" s="75"/>
      <c r="B132" s="76"/>
      <c r="C132" s="74"/>
      <c r="D132" s="74"/>
    </row>
    <row r="133" spans="1:4" x14ac:dyDescent="0.25">
      <c r="A133" s="75" t="s">
        <v>149</v>
      </c>
      <c r="B133" s="76"/>
      <c r="C133" s="74"/>
      <c r="D133" s="74"/>
    </row>
    <row r="134" spans="1:4" x14ac:dyDescent="0.25">
      <c r="A134" s="75"/>
      <c r="B134" s="76" t="s">
        <v>144</v>
      </c>
      <c r="C134" s="74" t="s">
        <v>181</v>
      </c>
      <c r="D134" s="74"/>
    </row>
    <row r="135" spans="1:4" x14ac:dyDescent="0.25">
      <c r="A135" s="75"/>
      <c r="B135" s="76" t="s">
        <v>145</v>
      </c>
      <c r="C135" s="74" t="s">
        <v>146</v>
      </c>
      <c r="D135" s="74"/>
    </row>
    <row r="136" spans="1:4" x14ac:dyDescent="0.25">
      <c r="A136" s="75"/>
      <c r="B136" s="76" t="s">
        <v>147</v>
      </c>
      <c r="C136" s="74" t="s">
        <v>148</v>
      </c>
      <c r="D136" s="74"/>
    </row>
    <row r="137" spans="1:4" x14ac:dyDescent="0.25">
      <c r="A137" s="75"/>
      <c r="B137" s="76" t="s">
        <v>152</v>
      </c>
      <c r="C137" s="74" t="s">
        <v>153</v>
      </c>
      <c r="D137" s="74"/>
    </row>
    <row r="138" spans="1:4" x14ac:dyDescent="0.25">
      <c r="A138" s="75"/>
      <c r="B138" s="76"/>
      <c r="C138" s="74"/>
      <c r="D138" s="74"/>
    </row>
    <row r="139" spans="1:4" x14ac:dyDescent="0.25">
      <c r="A139" s="75"/>
      <c r="B139" s="77" t="s">
        <v>150</v>
      </c>
      <c r="C139" s="74" t="s">
        <v>151</v>
      </c>
      <c r="D139" s="74"/>
    </row>
  </sheetData>
  <mergeCells count="31">
    <mergeCell ref="B121:C121"/>
    <mergeCell ref="B83:C83"/>
    <mergeCell ref="B84:C84"/>
    <mergeCell ref="B85:C85"/>
    <mergeCell ref="B92:C92"/>
    <mergeCell ref="B90:C90"/>
    <mergeCell ref="B91:C91"/>
    <mergeCell ref="B86:C86"/>
    <mergeCell ref="B87:C87"/>
    <mergeCell ref="B88:C88"/>
    <mergeCell ref="B66:C66"/>
    <mergeCell ref="B72:C72"/>
    <mergeCell ref="B73:C73"/>
    <mergeCell ref="B78:C78"/>
    <mergeCell ref="B79:C79"/>
    <mergeCell ref="B60:C60"/>
    <mergeCell ref="B61:C61"/>
    <mergeCell ref="B80:C80"/>
    <mergeCell ref="B81:C81"/>
    <mergeCell ref="B70:C70"/>
    <mergeCell ref="B74:C74"/>
    <mergeCell ref="B71:C71"/>
    <mergeCell ref="B75:C75"/>
    <mergeCell ref="B69:C69"/>
    <mergeCell ref="B76:C76"/>
    <mergeCell ref="B77:C77"/>
    <mergeCell ref="B67:C67"/>
    <mergeCell ref="B68:C68"/>
    <mergeCell ref="B63:C63"/>
    <mergeCell ref="B64:C64"/>
    <mergeCell ref="B65:C6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opLeftCell="A40" zoomScale="110" zoomScaleNormal="110" workbookViewId="0">
      <selection activeCell="D49" sqref="D49"/>
    </sheetView>
  </sheetViews>
  <sheetFormatPr defaultRowHeight="15" x14ac:dyDescent="0.25"/>
  <cols>
    <col min="1" max="1" width="15.28515625" style="1" bestFit="1" customWidth="1"/>
    <col min="2" max="2" width="21.7109375" style="6" customWidth="1"/>
    <col min="3" max="3" width="26" customWidth="1"/>
    <col min="4" max="4" width="82.5703125" customWidth="1"/>
    <col min="5" max="5" width="3.5703125" style="2" bestFit="1" customWidth="1"/>
    <col min="6" max="6" width="5.5703125" style="2" bestFit="1" customWidth="1"/>
    <col min="7" max="7" width="7.7109375" style="3" customWidth="1"/>
    <col min="8" max="8" width="4.7109375" style="2" bestFit="1" customWidth="1"/>
    <col min="9" max="9" width="2.28515625" style="2" bestFit="1" customWidth="1"/>
    <col min="10" max="10" width="8.42578125" style="5" bestFit="1" customWidth="1"/>
    <col min="11" max="11" width="7.7109375" style="13" bestFit="1" customWidth="1"/>
  </cols>
  <sheetData>
    <row r="1" spans="1:11" x14ac:dyDescent="0.25">
      <c r="D1" s="73" t="s">
        <v>142</v>
      </c>
    </row>
    <row r="2" spans="1:11" x14ac:dyDescent="0.25">
      <c r="B2" s="4" t="s">
        <v>178</v>
      </c>
    </row>
    <row r="3" spans="1:11" x14ac:dyDescent="0.25">
      <c r="B3" s="4" t="s">
        <v>177</v>
      </c>
    </row>
    <row r="4" spans="1:11" x14ac:dyDescent="0.25">
      <c r="B4" s="4" t="s">
        <v>176</v>
      </c>
    </row>
    <row r="5" spans="1:11" x14ac:dyDescent="0.25">
      <c r="B5" s="4"/>
      <c r="C5" s="14"/>
    </row>
    <row r="6" spans="1:11" s="38" customFormat="1" ht="186" customHeight="1" x14ac:dyDescent="0.25">
      <c r="A6" s="34" t="s">
        <v>0</v>
      </c>
      <c r="B6" s="35" t="s">
        <v>1</v>
      </c>
      <c r="C6" s="34" t="s">
        <v>2</v>
      </c>
      <c r="D6" s="34" t="s">
        <v>3</v>
      </c>
      <c r="E6" s="34" t="s">
        <v>140</v>
      </c>
      <c r="F6" s="34" t="s">
        <v>17</v>
      </c>
      <c r="G6" s="36" t="s">
        <v>139</v>
      </c>
      <c r="H6" s="34" t="s">
        <v>143</v>
      </c>
      <c r="I6" s="37"/>
      <c r="J6" s="34" t="s">
        <v>10</v>
      </c>
      <c r="K6" s="34" t="s">
        <v>11</v>
      </c>
    </row>
    <row r="7" spans="1:11" s="1" customFormat="1" ht="75" x14ac:dyDescent="0.25">
      <c r="A7" s="7" t="s">
        <v>5</v>
      </c>
      <c r="B7" s="61" t="s">
        <v>29</v>
      </c>
      <c r="C7" s="61" t="s">
        <v>31</v>
      </c>
      <c r="D7" s="61" t="s">
        <v>180</v>
      </c>
      <c r="E7" s="9">
        <v>30</v>
      </c>
      <c r="F7" s="9">
        <v>0.8</v>
      </c>
      <c r="G7" s="10">
        <f t="shared" ref="G7:G24" si="0">E7*F7</f>
        <v>24</v>
      </c>
      <c r="H7" s="9">
        <v>1</v>
      </c>
      <c r="I7" s="15"/>
      <c r="J7" s="59">
        <f>PRODUCT(G7,H7)</f>
        <v>24</v>
      </c>
      <c r="K7" s="9">
        <v>0</v>
      </c>
    </row>
    <row r="8" spans="1:11" s="1" customFormat="1" ht="45.75" thickBot="1" x14ac:dyDescent="0.3">
      <c r="A8" s="7" t="s">
        <v>5</v>
      </c>
      <c r="B8" s="61" t="s">
        <v>4</v>
      </c>
      <c r="C8" s="61" t="s">
        <v>37</v>
      </c>
      <c r="D8" s="61" t="s">
        <v>179</v>
      </c>
      <c r="E8" s="9">
        <v>30</v>
      </c>
      <c r="F8" s="9">
        <v>0.2</v>
      </c>
      <c r="G8" s="10">
        <f t="shared" si="0"/>
        <v>6</v>
      </c>
      <c r="H8" s="9">
        <v>1</v>
      </c>
      <c r="I8" s="15"/>
      <c r="J8" s="59">
        <f>PRODUCT(G8,H8)</f>
        <v>6</v>
      </c>
      <c r="K8" s="9">
        <v>0</v>
      </c>
    </row>
    <row r="9" spans="1:11" s="1" customFormat="1" ht="38.450000000000003" customHeight="1" thickBot="1" x14ac:dyDescent="0.3">
      <c r="A9" s="27" t="s">
        <v>7</v>
      </c>
      <c r="B9" s="62"/>
      <c r="C9" s="62"/>
      <c r="D9" s="62"/>
      <c r="E9" s="22"/>
      <c r="F9" s="22"/>
      <c r="G9" s="22"/>
      <c r="H9" s="22"/>
      <c r="I9" s="24"/>
      <c r="J9" s="22">
        <f>MIN(30,SUM(J7:J8))</f>
        <v>30</v>
      </c>
      <c r="K9" s="22">
        <f>MIN(30,SUM(K7:K8))</f>
        <v>0</v>
      </c>
    </row>
    <row r="10" spans="1:11" ht="45" x14ac:dyDescent="0.25">
      <c r="A10" s="16" t="s">
        <v>38</v>
      </c>
      <c r="B10" s="61" t="s">
        <v>54</v>
      </c>
      <c r="C10" s="61" t="s">
        <v>55</v>
      </c>
      <c r="D10" s="61" t="s">
        <v>183</v>
      </c>
      <c r="E10" s="9">
        <v>30</v>
      </c>
      <c r="F10" s="9">
        <v>0.4</v>
      </c>
      <c r="G10" s="10">
        <f t="shared" si="0"/>
        <v>12</v>
      </c>
      <c r="H10" s="9">
        <v>1</v>
      </c>
      <c r="I10" s="15"/>
      <c r="J10" s="60">
        <f>PRODUCT(G10,H10)</f>
        <v>12</v>
      </c>
      <c r="K10" s="9">
        <v>0</v>
      </c>
    </row>
    <row r="11" spans="1:11" ht="45" x14ac:dyDescent="0.25">
      <c r="A11" s="16" t="s">
        <v>38</v>
      </c>
      <c r="B11" s="61" t="s">
        <v>54</v>
      </c>
      <c r="C11" s="61" t="s">
        <v>55</v>
      </c>
      <c r="D11" s="61" t="s">
        <v>182</v>
      </c>
      <c r="E11" s="9">
        <v>30</v>
      </c>
      <c r="F11" s="9">
        <v>0.4</v>
      </c>
      <c r="G11" s="10">
        <f>E11*F11</f>
        <v>12</v>
      </c>
      <c r="H11" s="9">
        <v>0.9</v>
      </c>
      <c r="I11" s="15"/>
      <c r="J11" s="60">
        <f>PRODUCT(G11,H11)</f>
        <v>10.8</v>
      </c>
      <c r="K11" s="9">
        <v>0</v>
      </c>
    </row>
    <row r="12" spans="1:11" ht="45.75" thickBot="1" x14ac:dyDescent="0.3">
      <c r="A12" s="16" t="s">
        <v>38</v>
      </c>
      <c r="B12" s="61" t="s">
        <v>54</v>
      </c>
      <c r="C12" s="61" t="s">
        <v>58</v>
      </c>
      <c r="D12" s="61" t="s">
        <v>184</v>
      </c>
      <c r="E12" s="9">
        <v>30</v>
      </c>
      <c r="F12" s="9">
        <v>0.2</v>
      </c>
      <c r="G12" s="10">
        <f t="shared" si="0"/>
        <v>6</v>
      </c>
      <c r="H12" s="9">
        <v>1</v>
      </c>
      <c r="I12" s="15"/>
      <c r="J12" s="60">
        <f>PRODUCT(G12,H12)</f>
        <v>6</v>
      </c>
      <c r="K12" s="9">
        <v>0</v>
      </c>
    </row>
    <row r="13" spans="1:11" ht="40.15" customHeight="1" thickBot="1" x14ac:dyDescent="0.3">
      <c r="A13" s="20" t="s">
        <v>8</v>
      </c>
      <c r="B13" s="62"/>
      <c r="C13" s="62"/>
      <c r="D13" s="62"/>
      <c r="E13" s="22"/>
      <c r="F13" s="22"/>
      <c r="G13" s="22"/>
      <c r="H13" s="22"/>
      <c r="I13" s="24"/>
      <c r="J13" s="22">
        <f>MIN(30,SUM(J10:J12))</f>
        <v>28.8</v>
      </c>
      <c r="K13" s="22">
        <f>MIN(30,SUM(K10:K12))</f>
        <v>0</v>
      </c>
    </row>
    <row r="14" spans="1:11" s="1" customFormat="1" ht="45" x14ac:dyDescent="0.25">
      <c r="A14" s="65" t="s">
        <v>67</v>
      </c>
      <c r="B14" s="65" t="s">
        <v>72</v>
      </c>
      <c r="C14" s="65" t="s">
        <v>80</v>
      </c>
      <c r="D14" s="65" t="s">
        <v>187</v>
      </c>
      <c r="E14" s="18">
        <v>10</v>
      </c>
      <c r="F14" s="9">
        <v>0.05</v>
      </c>
      <c r="G14" s="10">
        <f t="shared" ref="G14" si="1">E14*F14</f>
        <v>0.5</v>
      </c>
      <c r="H14" s="9">
        <v>1</v>
      </c>
      <c r="I14" s="15"/>
      <c r="J14" s="51">
        <f t="shared" ref="J14" si="2">PRODUCT(G14, H14)</f>
        <v>0.5</v>
      </c>
      <c r="K14" s="9">
        <v>0</v>
      </c>
    </row>
    <row r="15" spans="1:11" s="1" customFormat="1" ht="45.75" thickBot="1" x14ac:dyDescent="0.3">
      <c r="A15" s="61" t="s">
        <v>67</v>
      </c>
      <c r="B15" s="61" t="s">
        <v>72</v>
      </c>
      <c r="C15" s="61" t="s">
        <v>80</v>
      </c>
      <c r="D15" s="65" t="s">
        <v>188</v>
      </c>
      <c r="E15" s="18">
        <v>10</v>
      </c>
      <c r="F15" s="9">
        <v>0.05</v>
      </c>
      <c r="G15" s="10">
        <f t="shared" si="0"/>
        <v>0.5</v>
      </c>
      <c r="H15" s="9">
        <v>1</v>
      </c>
      <c r="I15" s="15"/>
      <c r="J15" s="51">
        <f t="shared" ref="J15" si="3">PRODUCT(G15, H15)</f>
        <v>0.5</v>
      </c>
      <c r="K15" s="9">
        <v>0</v>
      </c>
    </row>
    <row r="16" spans="1:11" ht="40.15" customHeight="1" thickBot="1" x14ac:dyDescent="0.3">
      <c r="A16" s="20" t="s">
        <v>68</v>
      </c>
      <c r="B16" s="62"/>
      <c r="C16" s="62"/>
      <c r="D16" s="62"/>
      <c r="E16" s="22"/>
      <c r="F16" s="22"/>
      <c r="G16" s="22"/>
      <c r="H16" s="22"/>
      <c r="I16" s="24"/>
      <c r="J16" s="22">
        <f>MIN(10,SUM(J14:J15))</f>
        <v>1</v>
      </c>
      <c r="K16" s="22">
        <f>SUM(K14:K15)</f>
        <v>0</v>
      </c>
    </row>
    <row r="17" spans="1:11" ht="60.75" thickBot="1" x14ac:dyDescent="0.3">
      <c r="A17" s="11" t="s">
        <v>18</v>
      </c>
      <c r="B17" s="61" t="s">
        <v>84</v>
      </c>
      <c r="C17" s="61" t="s">
        <v>87</v>
      </c>
      <c r="D17" s="61"/>
      <c r="E17" s="9">
        <v>30</v>
      </c>
      <c r="F17" s="9">
        <v>0.3</v>
      </c>
      <c r="G17" s="10">
        <f t="shared" si="0"/>
        <v>9</v>
      </c>
      <c r="H17" s="9">
        <v>0</v>
      </c>
      <c r="I17" s="15"/>
      <c r="J17" s="52">
        <f>PRODUCT(G17,H17)</f>
        <v>0</v>
      </c>
      <c r="K17" s="9">
        <v>0</v>
      </c>
    </row>
    <row r="18" spans="1:11" ht="40.15" customHeight="1" thickBot="1" x14ac:dyDescent="0.3">
      <c r="A18" s="20" t="s">
        <v>19</v>
      </c>
      <c r="B18" s="62"/>
      <c r="C18" s="62"/>
      <c r="D18" s="62"/>
      <c r="E18" s="22"/>
      <c r="F18" s="22"/>
      <c r="G18" s="22"/>
      <c r="H18" s="22"/>
      <c r="I18" s="24"/>
      <c r="J18" s="22">
        <f>MIN(30,SUM(J17:J17))</f>
        <v>0</v>
      </c>
      <c r="K18" s="22">
        <f>MIN(30,SUM(K17:K17))</f>
        <v>0</v>
      </c>
    </row>
    <row r="19" spans="1:11" ht="50.45" customHeight="1" thickBot="1" x14ac:dyDescent="0.3">
      <c r="A19" s="11" t="s">
        <v>20</v>
      </c>
      <c r="B19" s="61" t="s">
        <v>21</v>
      </c>
      <c r="C19" s="61" t="s">
        <v>89</v>
      </c>
      <c r="D19" s="61"/>
      <c r="E19" s="9">
        <v>30</v>
      </c>
      <c r="F19" s="9">
        <v>0.6</v>
      </c>
      <c r="G19" s="10">
        <f t="shared" si="0"/>
        <v>18</v>
      </c>
      <c r="H19" s="9">
        <v>0</v>
      </c>
      <c r="I19" s="15"/>
      <c r="J19" s="54">
        <f>PRODUCT(G19,F19,H19,I19)</f>
        <v>0</v>
      </c>
      <c r="K19" s="9">
        <v>0</v>
      </c>
    </row>
    <row r="20" spans="1:11" ht="24" customHeight="1" thickBot="1" x14ac:dyDescent="0.3">
      <c r="A20" s="20" t="s">
        <v>23</v>
      </c>
      <c r="B20" s="62"/>
      <c r="C20" s="62"/>
      <c r="D20" s="62"/>
      <c r="E20" s="22"/>
      <c r="F20" s="22"/>
      <c r="G20" s="22"/>
      <c r="H20" s="22"/>
      <c r="I20" s="24"/>
      <c r="J20" s="22">
        <f>MIN(30,SUM(J19:J19))</f>
        <v>0</v>
      </c>
      <c r="K20" s="22">
        <f>MIN(30,SUM(K19:K19))</f>
        <v>0</v>
      </c>
    </row>
    <row r="21" spans="1:11" ht="50.45" customHeight="1" thickBot="1" x14ac:dyDescent="0.3">
      <c r="A21" s="11" t="s">
        <v>15</v>
      </c>
      <c r="B21" s="79" t="s">
        <v>14</v>
      </c>
      <c r="C21" s="80"/>
      <c r="D21" s="61"/>
      <c r="E21" s="9">
        <v>30</v>
      </c>
      <c r="F21" s="9">
        <v>1</v>
      </c>
      <c r="G21" s="10">
        <f t="shared" si="0"/>
        <v>30</v>
      </c>
      <c r="H21" s="9">
        <v>0</v>
      </c>
      <c r="I21" s="15"/>
      <c r="J21" s="53">
        <f>PRODUCT(G21,H21)</f>
        <v>0</v>
      </c>
      <c r="K21" s="9">
        <v>0</v>
      </c>
    </row>
    <row r="22" spans="1:11" ht="40.15" customHeight="1" thickBot="1" x14ac:dyDescent="0.3">
      <c r="A22" s="20" t="s">
        <v>16</v>
      </c>
      <c r="B22" s="62"/>
      <c r="C22" s="62"/>
      <c r="D22" s="62"/>
      <c r="E22" s="22"/>
      <c r="F22" s="22"/>
      <c r="G22" s="22"/>
      <c r="H22" s="22"/>
      <c r="I22" s="24"/>
      <c r="J22" s="22">
        <f>MIN(30,SUM(J21:J21))</f>
        <v>0</v>
      </c>
      <c r="K22" s="22">
        <f>MIN(30,SUM(K21:K21))</f>
        <v>0</v>
      </c>
    </row>
    <row r="23" spans="1:11" ht="75" x14ac:dyDescent="0.25">
      <c r="A23" s="11" t="s">
        <v>6</v>
      </c>
      <c r="B23" s="90" t="s">
        <v>96</v>
      </c>
      <c r="C23" s="90"/>
      <c r="D23" s="61" t="s">
        <v>190</v>
      </c>
      <c r="E23" s="9">
        <v>20</v>
      </c>
      <c r="F23" s="9">
        <v>0.02</v>
      </c>
      <c r="G23" s="10">
        <f t="shared" si="0"/>
        <v>0.4</v>
      </c>
      <c r="H23" s="9">
        <v>1</v>
      </c>
      <c r="I23" s="15"/>
      <c r="J23" s="50">
        <f t="shared" ref="J23:J24" si="4">PRODUCT(G23,H23)</f>
        <v>0.4</v>
      </c>
      <c r="K23" s="9">
        <v>0</v>
      </c>
    </row>
    <row r="24" spans="1:11" ht="75.75" thickBot="1" x14ac:dyDescent="0.3">
      <c r="A24" s="11" t="s">
        <v>6</v>
      </c>
      <c r="B24" s="90" t="s">
        <v>98</v>
      </c>
      <c r="C24" s="90"/>
      <c r="D24" s="61" t="s">
        <v>189</v>
      </c>
      <c r="E24" s="9">
        <v>20</v>
      </c>
      <c r="F24" s="9">
        <v>0.02</v>
      </c>
      <c r="G24" s="10">
        <f t="shared" si="0"/>
        <v>0.4</v>
      </c>
      <c r="H24" s="9">
        <v>1</v>
      </c>
      <c r="I24" s="15"/>
      <c r="J24" s="50">
        <f t="shared" si="4"/>
        <v>0.4</v>
      </c>
      <c r="K24" s="9">
        <v>0</v>
      </c>
    </row>
    <row r="25" spans="1:11" ht="36.6" customHeight="1" thickBot="1" x14ac:dyDescent="0.3">
      <c r="A25" s="20" t="s">
        <v>9</v>
      </c>
      <c r="B25" s="88"/>
      <c r="C25" s="88"/>
      <c r="D25" s="25"/>
      <c r="E25" s="22"/>
      <c r="F25" s="22"/>
      <c r="G25" s="22"/>
      <c r="H25" s="22"/>
      <c r="I25" s="24"/>
      <c r="J25" s="22">
        <f>MIN(20,SUM(J23:J24))</f>
        <v>0.8</v>
      </c>
      <c r="K25" s="22">
        <f>MIN(20,SUM(K23:K24))</f>
        <v>0</v>
      </c>
    </row>
    <row r="26" spans="1:11" ht="57" customHeight="1" thickBot="1" x14ac:dyDescent="0.3">
      <c r="A26" s="16" t="s">
        <v>103</v>
      </c>
      <c r="B26" s="86" t="s">
        <v>107</v>
      </c>
      <c r="C26" s="87"/>
      <c r="D26" s="63" t="s">
        <v>186</v>
      </c>
      <c r="E26" s="18">
        <v>30</v>
      </c>
      <c r="F26" s="18">
        <v>0.3</v>
      </c>
      <c r="G26" s="10">
        <f t="shared" ref="G26:G32" si="5">E26*F26</f>
        <v>9</v>
      </c>
      <c r="H26" s="18">
        <v>0.9</v>
      </c>
      <c r="I26" s="19"/>
      <c r="J26" s="57">
        <f t="shared" ref="J26:J28" si="6">PRODUCT(G26,H26)</f>
        <v>8.1</v>
      </c>
      <c r="K26" s="9">
        <v>0</v>
      </c>
    </row>
    <row r="27" spans="1:11" ht="15.75" thickBot="1" x14ac:dyDescent="0.3">
      <c r="A27" s="20" t="s">
        <v>104</v>
      </c>
      <c r="B27" s="62"/>
      <c r="C27" s="26"/>
      <c r="D27" s="26"/>
      <c r="E27" s="22"/>
      <c r="F27" s="22"/>
      <c r="G27" s="22"/>
      <c r="H27" s="22"/>
      <c r="I27" s="24"/>
      <c r="J27" s="22">
        <f>MIN(30,SUM(J26:J26))</f>
        <v>8.1</v>
      </c>
      <c r="K27" s="22">
        <f>MIN(30,SUM(K26:K26))</f>
        <v>0</v>
      </c>
    </row>
    <row r="28" spans="1:11" ht="57" customHeight="1" thickBot="1" x14ac:dyDescent="0.3">
      <c r="A28" s="11" t="s">
        <v>12</v>
      </c>
      <c r="B28" s="79" t="s">
        <v>115</v>
      </c>
      <c r="C28" s="80"/>
      <c r="D28" s="63"/>
      <c r="E28" s="9">
        <v>30</v>
      </c>
      <c r="F28" s="9">
        <v>1</v>
      </c>
      <c r="G28" s="10">
        <f t="shared" si="5"/>
        <v>30</v>
      </c>
      <c r="H28" s="9">
        <v>0</v>
      </c>
      <c r="I28" s="15"/>
      <c r="J28" s="58">
        <f t="shared" si="6"/>
        <v>0</v>
      </c>
      <c r="K28" s="9">
        <v>0</v>
      </c>
    </row>
    <row r="29" spans="1:11" ht="15.75" thickBot="1" x14ac:dyDescent="0.3">
      <c r="A29" s="20" t="s">
        <v>13</v>
      </c>
      <c r="B29" s="62"/>
      <c r="C29" s="26"/>
      <c r="D29" s="26"/>
      <c r="E29" s="22"/>
      <c r="F29" s="22"/>
      <c r="G29" s="22"/>
      <c r="H29" s="22"/>
      <c r="I29" s="24"/>
      <c r="J29" s="22">
        <f>MIN(30,SUM(J28:J28))</f>
        <v>0</v>
      </c>
      <c r="K29" s="22">
        <f>SUM(K28:K28)</f>
        <v>0</v>
      </c>
    </row>
    <row r="30" spans="1:11" ht="57" customHeight="1" thickBot="1" x14ac:dyDescent="0.3">
      <c r="A30" s="61" t="s">
        <v>121</v>
      </c>
      <c r="B30" s="86" t="s">
        <v>124</v>
      </c>
      <c r="C30" s="87"/>
      <c r="D30" s="61" t="s">
        <v>185</v>
      </c>
      <c r="E30" s="9">
        <v>10</v>
      </c>
      <c r="F30" s="9">
        <v>0.25</v>
      </c>
      <c r="G30" s="10">
        <f t="shared" si="5"/>
        <v>2.5</v>
      </c>
      <c r="H30" s="9">
        <v>0.5</v>
      </c>
      <c r="I30" s="15"/>
      <c r="J30" s="55">
        <f>PRODUCT(G30,H30)</f>
        <v>1.25</v>
      </c>
      <c r="K30" s="9">
        <v>0</v>
      </c>
    </row>
    <row r="31" spans="1:11" ht="60.75" thickBot="1" x14ac:dyDescent="0.3">
      <c r="A31" s="20" t="s">
        <v>122</v>
      </c>
      <c r="B31" s="62"/>
      <c r="C31" s="26"/>
      <c r="D31" s="26"/>
      <c r="E31" s="22"/>
      <c r="F31" s="22"/>
      <c r="G31" s="22"/>
      <c r="H31" s="22"/>
      <c r="I31" s="24"/>
      <c r="J31" s="22">
        <f>MIN(10,SUM(J30:J30))</f>
        <v>1.25</v>
      </c>
      <c r="K31" s="22">
        <f>MIN(10,SUM(K30:K30))</f>
        <v>0</v>
      </c>
    </row>
    <row r="32" spans="1:11" ht="75.75" thickBot="1" x14ac:dyDescent="0.3">
      <c r="A32" s="49" t="s">
        <v>126</v>
      </c>
      <c r="B32" s="61" t="s">
        <v>128</v>
      </c>
      <c r="C32" s="61" t="s">
        <v>130</v>
      </c>
      <c r="D32" s="61"/>
      <c r="E32" s="9">
        <v>10</v>
      </c>
      <c r="F32" s="9">
        <v>0.5</v>
      </c>
      <c r="G32" s="10">
        <f t="shared" si="5"/>
        <v>5</v>
      </c>
      <c r="H32" s="9">
        <v>0</v>
      </c>
      <c r="I32" s="15"/>
      <c r="J32" s="56">
        <f>PRODUCT(G32,H32)</f>
        <v>0</v>
      </c>
      <c r="K32" s="9">
        <v>0</v>
      </c>
    </row>
    <row r="33" spans="1:11" ht="60.75" thickBot="1" x14ac:dyDescent="0.3">
      <c r="A33" s="20" t="s">
        <v>127</v>
      </c>
      <c r="B33" s="62"/>
      <c r="C33" s="62"/>
      <c r="D33" s="62"/>
      <c r="E33" s="22"/>
      <c r="F33" s="22"/>
      <c r="G33" s="23"/>
      <c r="H33" s="22"/>
      <c r="I33" s="24"/>
      <c r="J33" s="22">
        <f>MIN(10,SUM(J32:J32))</f>
        <v>0</v>
      </c>
      <c r="K33" s="22">
        <f>MIN(10,SUM(K32:K32))</f>
        <v>0</v>
      </c>
    </row>
    <row r="36" spans="1:11" x14ac:dyDescent="0.25">
      <c r="E36" s="1"/>
      <c r="F36" s="1"/>
      <c r="G36" s="1"/>
      <c r="H36" s="1" t="s">
        <v>141</v>
      </c>
      <c r="I36" s="1"/>
      <c r="J36" s="64">
        <f>MIN(100,SUM(J9,J13,J16,J18,J20,J22,J25,J27,J31,J33))</f>
        <v>69.949999999999989</v>
      </c>
      <c r="K36" s="64">
        <f>MIN(100,SUM(K9,K13,K16,K18,K20,K22,K25,K27,K31,K33))</f>
        <v>0</v>
      </c>
    </row>
    <row r="37" spans="1:11" ht="15.75" x14ac:dyDescent="0.25">
      <c r="A37" s="70" t="s">
        <v>172</v>
      </c>
      <c r="E37" s="1"/>
      <c r="F37" s="1"/>
      <c r="G37" s="1"/>
      <c r="H37" s="1"/>
      <c r="I37" s="1"/>
      <c r="J37" s="64"/>
      <c r="K37" s="64"/>
    </row>
    <row r="38" spans="1:11" x14ac:dyDescent="0.25">
      <c r="A38" s="67" t="s">
        <v>155</v>
      </c>
      <c r="B38" s="68" t="s">
        <v>156</v>
      </c>
      <c r="C38" s="68" t="s">
        <v>171</v>
      </c>
      <c r="E38" s="1"/>
      <c r="F38" s="1"/>
      <c r="G38" s="1"/>
      <c r="H38" s="1"/>
      <c r="I38" s="1"/>
      <c r="J38" s="64"/>
      <c r="K38" s="64"/>
    </row>
    <row r="39" spans="1:11" x14ac:dyDescent="0.25">
      <c r="A39" s="66" t="s">
        <v>157</v>
      </c>
      <c r="B39" s="69">
        <f>SUM(J7:J8)</f>
        <v>30</v>
      </c>
      <c r="C39" s="69">
        <f>MIN(30,SUM(J7:J8))</f>
        <v>30</v>
      </c>
      <c r="E39" s="1"/>
      <c r="F39" s="1"/>
      <c r="G39" s="1"/>
      <c r="H39" s="1"/>
      <c r="I39" s="1"/>
      <c r="J39" s="64"/>
      <c r="K39" s="64"/>
    </row>
    <row r="40" spans="1:11" x14ac:dyDescent="0.25">
      <c r="A40" s="66" t="s">
        <v>166</v>
      </c>
      <c r="B40" s="69">
        <f>SUM(J10:J12)</f>
        <v>28.8</v>
      </c>
      <c r="C40" s="69">
        <f>MIN(30,SUM(J10:J12))</f>
        <v>28.8</v>
      </c>
      <c r="E40" s="1"/>
      <c r="F40" s="1"/>
      <c r="G40" s="1"/>
      <c r="H40" s="1"/>
      <c r="I40" s="1"/>
      <c r="J40" s="64"/>
      <c r="K40" s="64"/>
    </row>
    <row r="41" spans="1:11" ht="25.5" x14ac:dyDescent="0.25">
      <c r="A41" s="66" t="s">
        <v>167</v>
      </c>
      <c r="B41" s="69">
        <f>SUM(J14:J15)</f>
        <v>1</v>
      </c>
      <c r="C41" s="69">
        <f>MIN(10,SUM(J14:J15))</f>
        <v>1</v>
      </c>
      <c r="E41" s="1"/>
      <c r="F41" s="1"/>
      <c r="G41" s="1"/>
      <c r="H41" s="1"/>
      <c r="I41" s="1"/>
      <c r="J41" s="64"/>
      <c r="K41" s="64"/>
    </row>
    <row r="42" spans="1:11" x14ac:dyDescent="0.25">
      <c r="A42" s="66" t="s">
        <v>158</v>
      </c>
      <c r="B42" s="69">
        <f>SUM(J17:J17)</f>
        <v>0</v>
      </c>
      <c r="C42" s="69">
        <f>MIN(30,SUM(J17:J17))</f>
        <v>0</v>
      </c>
      <c r="E42" s="1"/>
      <c r="F42" s="1"/>
      <c r="G42" s="1"/>
      <c r="H42" s="1"/>
      <c r="I42" s="1"/>
      <c r="J42" s="64"/>
      <c r="K42" s="64"/>
    </row>
    <row r="43" spans="1:11" x14ac:dyDescent="0.25">
      <c r="A43" s="66" t="s">
        <v>159</v>
      </c>
      <c r="B43" s="69">
        <f>SUM(J19:J19)</f>
        <v>0</v>
      </c>
      <c r="C43" s="69">
        <f>MIN(30,SUM(J19:J19))</f>
        <v>0</v>
      </c>
    </row>
    <row r="44" spans="1:11" x14ac:dyDescent="0.25">
      <c r="A44" s="66" t="s">
        <v>160</v>
      </c>
      <c r="B44" s="69">
        <f>SUM(J21:J21)</f>
        <v>0</v>
      </c>
      <c r="C44" s="69">
        <f>MIN(30,SUM(J21:J21))</f>
        <v>0</v>
      </c>
      <c r="E44" s="1"/>
      <c r="F44" s="1"/>
      <c r="G44" s="1"/>
      <c r="H44" s="1"/>
      <c r="I44" s="1"/>
      <c r="J44" s="64"/>
      <c r="K44" s="64"/>
    </row>
    <row r="45" spans="1:11" x14ac:dyDescent="0.25">
      <c r="A45" s="66" t="s">
        <v>161</v>
      </c>
      <c r="B45" s="69">
        <f>SUM(J23:J24)</f>
        <v>0.8</v>
      </c>
      <c r="C45" s="69">
        <f>MIN(20,SUM(J23:J24))</f>
        <v>0.8</v>
      </c>
      <c r="E45" s="1"/>
      <c r="F45" s="1"/>
      <c r="G45" s="1"/>
      <c r="H45" s="1"/>
      <c r="I45" s="1"/>
      <c r="J45" s="64"/>
      <c r="K45" s="64"/>
    </row>
    <row r="46" spans="1:11" x14ac:dyDescent="0.25">
      <c r="A46" s="66" t="s">
        <v>168</v>
      </c>
      <c r="B46" s="69">
        <f>SUM(J26:J26)</f>
        <v>8.1</v>
      </c>
      <c r="C46" s="69">
        <f>MIN(30,SUM(J26:J26))</f>
        <v>8.1</v>
      </c>
      <c r="E46" s="1"/>
      <c r="F46" s="1"/>
      <c r="G46" s="1"/>
      <c r="H46" s="1"/>
      <c r="I46" s="1"/>
      <c r="J46" s="64"/>
      <c r="K46" s="64"/>
    </row>
    <row r="47" spans="1:11" x14ac:dyDescent="0.25">
      <c r="A47" s="66" t="s">
        <v>162</v>
      </c>
      <c r="B47" s="69">
        <f>SUM(J28:J28)</f>
        <v>0</v>
      </c>
      <c r="C47" s="69">
        <f>MIN(30,SUM(J28:J28))</f>
        <v>0</v>
      </c>
      <c r="E47" s="1"/>
      <c r="F47" s="1"/>
      <c r="G47" s="1"/>
      <c r="H47" s="1"/>
      <c r="I47" s="1"/>
      <c r="J47" s="64"/>
      <c r="K47" s="64"/>
    </row>
    <row r="48" spans="1:11" ht="27" customHeight="1" x14ac:dyDescent="0.25">
      <c r="A48" s="66" t="s">
        <v>169</v>
      </c>
      <c r="B48" s="69">
        <f>SUM(J30:J30)</f>
        <v>1.25</v>
      </c>
      <c r="C48" s="69">
        <f>MIN(10,SUM(J30:J30))</f>
        <v>1.25</v>
      </c>
      <c r="E48" s="1"/>
      <c r="F48" s="1"/>
      <c r="G48" s="1"/>
      <c r="H48" s="1"/>
      <c r="I48" s="1"/>
      <c r="J48" s="64"/>
      <c r="K48" s="64"/>
    </row>
    <row r="49" spans="1:11" ht="25.5" x14ac:dyDescent="0.25">
      <c r="A49" s="66" t="s">
        <v>170</v>
      </c>
      <c r="B49" s="69">
        <f>SUM(J32:J32)</f>
        <v>0</v>
      </c>
      <c r="C49" s="69">
        <f>MIN(10,SUM(J32:J32))</f>
        <v>0</v>
      </c>
      <c r="E49" s="1"/>
      <c r="F49" s="1"/>
      <c r="G49" s="1"/>
      <c r="H49" s="1"/>
      <c r="I49" s="1"/>
      <c r="J49" s="64"/>
      <c r="K49" s="64"/>
    </row>
    <row r="50" spans="1:11" x14ac:dyDescent="0.25">
      <c r="A50" s="66" t="s">
        <v>163</v>
      </c>
      <c r="B50" s="69">
        <f>SUM(B39:B49)</f>
        <v>69.949999999999989</v>
      </c>
      <c r="C50" s="69">
        <f>MIN(100,SUM(C39:C49))</f>
        <v>69.949999999999989</v>
      </c>
    </row>
    <row r="51" spans="1:11" ht="23.25" customHeight="1" x14ac:dyDescent="0.25">
      <c r="A51" s="67" t="s">
        <v>164</v>
      </c>
      <c r="B51" s="89" t="s">
        <v>165</v>
      </c>
      <c r="C51" s="89"/>
      <c r="E51" s="1"/>
      <c r="F51" s="1"/>
      <c r="G51" s="1"/>
      <c r="H51" s="1"/>
      <c r="I51" s="1"/>
      <c r="J51" s="64"/>
      <c r="K51" s="64"/>
    </row>
    <row r="52" spans="1:11" x14ac:dyDescent="0.25">
      <c r="E52" s="1"/>
      <c r="F52" s="1"/>
      <c r="G52" s="1"/>
      <c r="H52" s="1"/>
      <c r="I52" s="1"/>
      <c r="J52" s="64"/>
      <c r="K52" s="64"/>
    </row>
    <row r="54" spans="1:11" x14ac:dyDescent="0.25">
      <c r="D54" s="74" t="s">
        <v>191</v>
      </c>
    </row>
    <row r="58" spans="1:11" x14ac:dyDescent="0.25">
      <c r="A58" s="75" t="s">
        <v>154</v>
      </c>
      <c r="B58" s="76"/>
      <c r="C58" s="74"/>
      <c r="D58" s="74"/>
    </row>
    <row r="59" spans="1:11" x14ac:dyDescent="0.25">
      <c r="A59" s="75" t="s">
        <v>26</v>
      </c>
      <c r="B59" s="76"/>
      <c r="C59" s="74"/>
      <c r="D59" s="74"/>
    </row>
    <row r="60" spans="1:11" x14ac:dyDescent="0.25">
      <c r="A60" s="75" t="s">
        <v>27</v>
      </c>
      <c r="B60" s="76"/>
      <c r="C60" s="74"/>
      <c r="D60" s="74"/>
    </row>
    <row r="61" spans="1:11" x14ac:dyDescent="0.25">
      <c r="A61" s="75" t="s">
        <v>28</v>
      </c>
      <c r="B61" s="76"/>
      <c r="C61" s="74"/>
      <c r="D61" s="74"/>
    </row>
    <row r="62" spans="1:11" x14ac:dyDescent="0.25">
      <c r="A62" s="75"/>
      <c r="B62" s="76"/>
      <c r="C62" s="74"/>
      <c r="D62" s="74"/>
    </row>
    <row r="63" spans="1:11" x14ac:dyDescent="0.25">
      <c r="A63" s="75" t="s">
        <v>149</v>
      </c>
      <c r="B63" s="76"/>
      <c r="C63" s="74"/>
      <c r="D63" s="74"/>
    </row>
    <row r="64" spans="1:11" x14ac:dyDescent="0.25">
      <c r="A64" s="75"/>
      <c r="B64" s="76" t="s">
        <v>144</v>
      </c>
      <c r="C64" s="74" t="s">
        <v>181</v>
      </c>
      <c r="D64" s="74"/>
    </row>
    <row r="65" spans="1:4" x14ac:dyDescent="0.25">
      <c r="A65" s="75"/>
      <c r="B65" s="76" t="s">
        <v>145</v>
      </c>
      <c r="C65" s="74" t="s">
        <v>146</v>
      </c>
      <c r="D65" s="74"/>
    </row>
    <row r="66" spans="1:4" x14ac:dyDescent="0.25">
      <c r="A66" s="75"/>
      <c r="B66" s="76" t="s">
        <v>147</v>
      </c>
      <c r="C66" s="74" t="s">
        <v>148</v>
      </c>
      <c r="D66" s="74"/>
    </row>
    <row r="67" spans="1:4" x14ac:dyDescent="0.25">
      <c r="A67" s="75"/>
      <c r="B67" s="76" t="s">
        <v>152</v>
      </c>
      <c r="C67" s="74" t="s">
        <v>153</v>
      </c>
      <c r="D67" s="74"/>
    </row>
    <row r="68" spans="1:4" x14ac:dyDescent="0.25">
      <c r="A68" s="75"/>
      <c r="B68" s="76"/>
      <c r="C68" s="74"/>
      <c r="D68" s="74"/>
    </row>
    <row r="69" spans="1:4" x14ac:dyDescent="0.25">
      <c r="A69" s="75"/>
      <c r="B69" s="77" t="s">
        <v>150</v>
      </c>
      <c r="C69" s="74" t="s">
        <v>151</v>
      </c>
      <c r="D69" s="74"/>
    </row>
  </sheetData>
  <mergeCells count="8">
    <mergeCell ref="B24:C24"/>
    <mergeCell ref="B21:C21"/>
    <mergeCell ref="B23:C23"/>
    <mergeCell ref="B25:C25"/>
    <mergeCell ref="B51:C51"/>
    <mergeCell ref="B28:C28"/>
    <mergeCell ref="B26:C26"/>
    <mergeCell ref="B30:C30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C010FE70158041A3E319980DA0233D" ma:contentTypeVersion="1" ma:contentTypeDescription="Create a new document." ma:contentTypeScope="" ma:versionID="80a2f29708caea656f588defccf539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1EB77D-9967-4F85-81A5-A30AA63C425F}"/>
</file>

<file path=customXml/itemProps2.xml><?xml version="1.0" encoding="utf-8"?>
<ds:datastoreItem xmlns:ds="http://schemas.openxmlformats.org/officeDocument/2006/customXml" ds:itemID="{C5C4D0D7-C2F5-43C9-93DA-B2A2D290407E}"/>
</file>

<file path=customXml/itemProps3.xml><?xml version="1.0" encoding="utf-8"?>
<ds:datastoreItem xmlns:ds="http://schemas.openxmlformats.org/officeDocument/2006/customXml" ds:itemID="{7CCB799F-8F43-47C3-8C05-B7B1690601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TABLO</vt:lpstr>
      <vt:lpstr>ÖRNEK</vt:lpstr>
      <vt:lpstr>ÖRNEK!Print_Area</vt:lpstr>
      <vt:lpstr>TABLO!Print_Area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2018-04-27T11:40:29Z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0x01010048C010FE70158041A3E319980DA0233D</vt:lpwstr>
  </property>
</Properties>
</file>